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5snasint002\3113111500_水道・設備課\02浄水係\【01】照会・回答\R7年度\01局内照会【一次照会元が水道局内】\112 ホームページの更新（週休２日試行要領）について\"/>
    </mc:Choice>
  </mc:AlternateContent>
  <xr:revisionPtr revIDLastSave="0" documentId="13_ncr:1_{119A8507-40AC-4F15-87B0-0D09100E843F}" xr6:coauthVersionLast="47" xr6:coauthVersionMax="47" xr10:uidLastSave="{00000000-0000-0000-0000-000000000000}"/>
  <bookViews>
    <workbookView xWindow="19090" yWindow="-110" windowWidth="19420" windowHeight="10300" tabRatio="685" xr2:uid="{41E84B7C-C320-4F15-B7D6-6C4D9506B083}"/>
  </bookViews>
  <sheets>
    <sheet name="【記入例】" sheetId="56" r:id="rId1"/>
    <sheet name="別紙１ (8ヶ月以内)" sheetId="22" r:id="rId2"/>
    <sheet name="別紙１ (～16ヶ月以内)" sheetId="48" r:id="rId3"/>
    <sheet name="別紙１ (～24ヶ月以内) " sheetId="49" r:id="rId4"/>
    <sheet name="別紙１ (～32ヶ月以内) " sheetId="50" r:id="rId5"/>
    <sheet name="祝日一覧" sheetId="12" state="hidden" r:id="rId6"/>
    <sheet name="図" sheetId="51" state="hidden" r:id="rId7"/>
  </sheets>
  <definedNames>
    <definedName name="_xlnm.Print_Area" localSheetId="2">'別紙１ (～16ヶ月以内)'!$A$1:$BB$78</definedName>
    <definedName name="_xlnm.Print_Area" localSheetId="3">'別紙１ (～24ヶ月以内) '!$A$1:$BB$78</definedName>
    <definedName name="_xlnm.Print_Area" localSheetId="4">'別紙１ (～32ヶ月以内) '!$A$1:$BB$78</definedName>
    <definedName name="_xlnm.Print_Area" localSheetId="1">'別紙１ (8ヶ月以内)'!$A$1:$BB$78</definedName>
    <definedName name="メッセージ16" localSheetId="2">IF('別紙１ (～16ヶ月以内)'!$N$6&lt;225,図!$B$3,図!$C$3)</definedName>
    <definedName name="メッセージ24" localSheetId="3">IF('別紙１ (～24ヶ月以内) '!$N$6&lt;448,図!$B$4,図!$C$4)</definedName>
    <definedName name="メッセージ32" localSheetId="4">IF('別紙１ (～32ヶ月以内) '!$N$6&lt;672,図!$B$5,図!$C$5)</definedName>
    <definedName name="決済枠16" localSheetId="2">IF('別紙１ (～16ヶ月以内)'!$BB$4="",図!$C$2,図!$B$2)</definedName>
    <definedName name="決済枠24" localSheetId="3">IF('別紙１ (～24ヶ月以内) '!$BB$4="",図!$C$2,図!$B$2)</definedName>
    <definedName name="決済枠32" localSheetId="4">IF('別紙１ (～32ヶ月以内) '!$BB$4="",図!$C$2,図!$B$2)</definedName>
    <definedName name="決済枠8" localSheetId="1">IF('別紙１ (8ヶ月以内)'!$BB$4="",図!$C$2,図!$B$2)</definedName>
    <definedName name="祝日">祝日一覧!$A$1:$C$168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2" l="1"/>
  <c r="N6" i="49" s="1"/>
  <c r="N6" i="50" l="1"/>
  <c r="N6" i="48"/>
  <c r="AT67" i="49"/>
  <c r="AS67" i="49"/>
  <c r="AO67" i="49"/>
  <c r="AP67" i="49" s="1"/>
  <c r="AL67" i="49"/>
  <c r="AK67" i="49"/>
  <c r="AG67" i="49"/>
  <c r="AH67" i="49" s="1"/>
  <c r="AU66" i="49"/>
  <c r="AU67" i="49" s="1"/>
  <c r="AT66" i="49"/>
  <c r="AS66" i="49"/>
  <c r="AQ66" i="49"/>
  <c r="AQ67" i="49" s="1"/>
  <c r="AO66" i="49"/>
  <c r="AP66" i="49" s="1"/>
  <c r="AM66" i="49"/>
  <c r="AM67" i="49" s="1"/>
  <c r="AK66" i="49"/>
  <c r="AL66" i="49" s="1"/>
  <c r="AI66" i="49"/>
  <c r="AI67" i="49" s="1"/>
  <c r="AG66" i="49"/>
  <c r="AH66" i="49" s="1"/>
  <c r="AT60" i="49"/>
  <c r="AS60" i="49"/>
  <c r="AO60" i="49"/>
  <c r="AP60" i="49" s="1"/>
  <c r="AL60" i="49"/>
  <c r="AK60" i="49"/>
  <c r="AG60" i="49"/>
  <c r="AH60" i="49" s="1"/>
  <c r="AU59" i="49"/>
  <c r="AU60" i="49" s="1"/>
  <c r="AT59" i="49"/>
  <c r="AS59" i="49"/>
  <c r="AQ59" i="49"/>
  <c r="AQ60" i="49" s="1"/>
  <c r="AO59" i="49"/>
  <c r="AP59" i="49" s="1"/>
  <c r="AM59" i="49"/>
  <c r="AM60" i="49" s="1"/>
  <c r="AL59" i="49"/>
  <c r="AK59" i="49"/>
  <c r="AI59" i="49"/>
  <c r="AI60" i="49" s="1"/>
  <c r="AG59" i="49"/>
  <c r="AH59" i="49" s="1"/>
  <c r="AT53" i="49"/>
  <c r="AS53" i="49"/>
  <c r="AO53" i="49"/>
  <c r="AP53" i="49" s="1"/>
  <c r="AL53" i="49"/>
  <c r="AK53" i="49"/>
  <c r="AG53" i="49"/>
  <c r="AH53" i="49" s="1"/>
  <c r="AU52" i="49"/>
  <c r="AU53" i="49" s="1"/>
  <c r="AT52" i="49"/>
  <c r="AS52" i="49"/>
  <c r="AQ52" i="49"/>
  <c r="AQ53" i="49" s="1"/>
  <c r="AO52" i="49"/>
  <c r="AP52" i="49" s="1"/>
  <c r="AM52" i="49"/>
  <c r="AM53" i="49" s="1"/>
  <c r="AL52" i="49"/>
  <c r="AK52" i="49"/>
  <c r="AI52" i="49"/>
  <c r="AI53" i="49" s="1"/>
  <c r="AG52" i="49"/>
  <c r="AH52" i="49" s="1"/>
  <c r="AT46" i="49"/>
  <c r="AS46" i="49"/>
  <c r="AO46" i="49"/>
  <c r="AP46" i="49" s="1"/>
  <c r="AL46" i="49"/>
  <c r="AK46" i="49"/>
  <c r="AG46" i="49"/>
  <c r="AH46" i="49" s="1"/>
  <c r="AU45" i="49"/>
  <c r="AU46" i="49" s="1"/>
  <c r="AT45" i="49"/>
  <c r="AS45" i="49"/>
  <c r="AQ45" i="49"/>
  <c r="AQ46" i="49" s="1"/>
  <c r="AO45" i="49"/>
  <c r="AP45" i="49" s="1"/>
  <c r="AM45" i="49"/>
  <c r="AM46" i="49" s="1"/>
  <c r="AL45" i="49"/>
  <c r="AK45" i="49"/>
  <c r="AI45" i="49"/>
  <c r="AI46" i="49" s="1"/>
  <c r="AG45" i="49"/>
  <c r="AH45" i="49" s="1"/>
  <c r="AT39" i="49"/>
  <c r="AS39" i="49"/>
  <c r="AO39" i="49"/>
  <c r="AP39" i="49" s="1"/>
  <c r="AL39" i="49"/>
  <c r="AK39" i="49"/>
  <c r="AG39" i="49"/>
  <c r="AH39" i="49" s="1"/>
  <c r="AU38" i="49"/>
  <c r="AU39" i="49" s="1"/>
  <c r="AT38" i="49"/>
  <c r="AS38" i="49"/>
  <c r="AQ38" i="49"/>
  <c r="AQ39" i="49" s="1"/>
  <c r="AO38" i="49"/>
  <c r="AP38" i="49" s="1"/>
  <c r="AM38" i="49"/>
  <c r="AM39" i="49" s="1"/>
  <c r="AL38" i="49"/>
  <c r="AK38" i="49"/>
  <c r="AI38" i="49"/>
  <c r="AI39" i="49" s="1"/>
  <c r="AG38" i="49"/>
  <c r="AH38" i="49" s="1"/>
  <c r="AT32" i="49"/>
  <c r="AS32" i="49"/>
  <c r="AO32" i="49"/>
  <c r="AP32" i="49" s="1"/>
  <c r="AL32" i="49"/>
  <c r="AK32" i="49"/>
  <c r="AG32" i="49"/>
  <c r="AH32" i="49" s="1"/>
  <c r="AU31" i="49"/>
  <c r="AU32" i="49" s="1"/>
  <c r="AT31" i="49"/>
  <c r="AS31" i="49"/>
  <c r="AQ31" i="49"/>
  <c r="AQ32" i="49" s="1"/>
  <c r="AO31" i="49"/>
  <c r="AP31" i="49" s="1"/>
  <c r="AM31" i="49"/>
  <c r="AM32" i="49" s="1"/>
  <c r="AL31" i="49"/>
  <c r="AK31" i="49"/>
  <c r="AI31" i="49"/>
  <c r="AI32" i="49" s="1"/>
  <c r="AG31" i="49"/>
  <c r="AH31" i="49" s="1"/>
  <c r="AT25" i="49"/>
  <c r="AS25" i="49"/>
  <c r="AO25" i="49"/>
  <c r="AP25" i="49" s="1"/>
  <c r="AL25" i="49"/>
  <c r="AK25" i="49"/>
  <c r="AG25" i="49"/>
  <c r="AH25" i="49" s="1"/>
  <c r="AU24" i="49"/>
  <c r="AU25" i="49" s="1"/>
  <c r="AT24" i="49"/>
  <c r="AS24" i="49"/>
  <c r="AQ24" i="49"/>
  <c r="AQ25" i="49" s="1"/>
  <c r="AO24" i="49"/>
  <c r="AP24" i="49" s="1"/>
  <c r="AM24" i="49"/>
  <c r="AM25" i="49" s="1"/>
  <c r="AK24" i="49"/>
  <c r="AL24" i="49" s="1"/>
  <c r="AI24" i="49"/>
  <c r="AI25" i="49" s="1"/>
  <c r="AG24" i="49"/>
  <c r="AH24" i="49" s="1"/>
  <c r="AT18" i="49"/>
  <c r="AS18" i="49"/>
  <c r="AO18" i="49"/>
  <c r="AP18" i="49" s="1"/>
  <c r="AL18" i="49"/>
  <c r="AK18" i="49"/>
  <c r="AG18" i="49"/>
  <c r="AH18" i="49" s="1"/>
  <c r="AU17" i="49"/>
  <c r="AU18" i="49" s="1"/>
  <c r="AT17" i="49"/>
  <c r="AS17" i="49"/>
  <c r="AQ17" i="49"/>
  <c r="AQ18" i="49" s="1"/>
  <c r="AO17" i="49"/>
  <c r="AP17" i="49" s="1"/>
  <c r="AM17" i="49"/>
  <c r="AM18" i="49" s="1"/>
  <c r="AL17" i="49"/>
  <c r="AK17" i="49"/>
  <c r="AI17" i="49"/>
  <c r="AI18" i="49" s="1"/>
  <c r="AG17" i="49"/>
  <c r="AH17" i="49" s="1"/>
  <c r="AT67" i="50"/>
  <c r="AS67" i="50"/>
  <c r="AO67" i="50"/>
  <c r="AP67" i="50" s="1"/>
  <c r="AK67" i="50"/>
  <c r="AL67" i="50" s="1"/>
  <c r="AG67" i="50"/>
  <c r="AH67" i="50" s="1"/>
  <c r="AU66" i="50"/>
  <c r="AU67" i="50" s="1"/>
  <c r="AS66" i="50"/>
  <c r="AT66" i="50" s="1"/>
  <c r="AQ66" i="50"/>
  <c r="AQ67" i="50" s="1"/>
  <c r="AO66" i="50"/>
  <c r="AP66" i="50" s="1"/>
  <c r="AM66" i="50"/>
  <c r="AM67" i="50" s="1"/>
  <c r="AL66" i="50"/>
  <c r="AK66" i="50"/>
  <c r="AI66" i="50"/>
  <c r="AI67" i="50" s="1"/>
  <c r="AG66" i="50"/>
  <c r="AH66" i="50" s="1"/>
  <c r="AT60" i="50"/>
  <c r="AS60" i="50"/>
  <c r="AO60" i="50"/>
  <c r="AP60" i="50" s="1"/>
  <c r="AK60" i="50"/>
  <c r="AL60" i="50" s="1"/>
  <c r="AG60" i="50"/>
  <c r="AH60" i="50" s="1"/>
  <c r="AU59" i="50"/>
  <c r="AU60" i="50" s="1"/>
  <c r="AS59" i="50"/>
  <c r="AT59" i="50" s="1"/>
  <c r="AQ59" i="50"/>
  <c r="AQ60" i="50" s="1"/>
  <c r="AO59" i="50"/>
  <c r="AP59" i="50" s="1"/>
  <c r="AM59" i="50"/>
  <c r="AM60" i="50" s="1"/>
  <c r="AL59" i="50"/>
  <c r="AK59" i="50"/>
  <c r="AI59" i="50"/>
  <c r="AI60" i="50" s="1"/>
  <c r="AG59" i="50"/>
  <c r="AH59" i="50" s="1"/>
  <c r="AT53" i="50"/>
  <c r="AS53" i="50"/>
  <c r="AO53" i="50"/>
  <c r="AP53" i="50" s="1"/>
  <c r="AK53" i="50"/>
  <c r="AL53" i="50" s="1"/>
  <c r="AG53" i="50"/>
  <c r="AH53" i="50" s="1"/>
  <c r="AU52" i="50"/>
  <c r="AU53" i="50" s="1"/>
  <c r="AS52" i="50"/>
  <c r="AT52" i="50" s="1"/>
  <c r="AQ52" i="50"/>
  <c r="AQ53" i="50" s="1"/>
  <c r="AO52" i="50"/>
  <c r="AP52" i="50" s="1"/>
  <c r="AM52" i="50"/>
  <c r="AM53" i="50" s="1"/>
  <c r="AL52" i="50"/>
  <c r="AK52" i="50"/>
  <c r="AI52" i="50"/>
  <c r="AI53" i="50" s="1"/>
  <c r="AG52" i="50"/>
  <c r="AH52" i="50" s="1"/>
  <c r="AT46" i="50"/>
  <c r="AS46" i="50"/>
  <c r="AO46" i="50"/>
  <c r="AP46" i="50" s="1"/>
  <c r="AL46" i="50"/>
  <c r="AK46" i="50"/>
  <c r="AG46" i="50"/>
  <c r="AH46" i="50" s="1"/>
  <c r="AU45" i="50"/>
  <c r="AU46" i="50" s="1"/>
  <c r="AT45" i="50"/>
  <c r="AS45" i="50"/>
  <c r="AQ45" i="50"/>
  <c r="AQ46" i="50" s="1"/>
  <c r="AO45" i="50"/>
  <c r="AP45" i="50" s="1"/>
  <c r="AM45" i="50"/>
  <c r="AM46" i="50" s="1"/>
  <c r="AL45" i="50"/>
  <c r="AK45" i="50"/>
  <c r="AI45" i="50"/>
  <c r="AI46" i="50" s="1"/>
  <c r="AG45" i="50"/>
  <c r="AH45" i="50" s="1"/>
  <c r="AT39" i="50"/>
  <c r="AS39" i="50"/>
  <c r="AO39" i="50"/>
  <c r="AP39" i="50" s="1"/>
  <c r="AK39" i="50"/>
  <c r="AL39" i="50" s="1"/>
  <c r="AG39" i="50"/>
  <c r="AH39" i="50" s="1"/>
  <c r="AU38" i="50"/>
  <c r="AU39" i="50" s="1"/>
  <c r="AS38" i="50"/>
  <c r="AT38" i="50" s="1"/>
  <c r="AQ38" i="50"/>
  <c r="AQ39" i="50" s="1"/>
  <c r="AO38" i="50"/>
  <c r="AP38" i="50" s="1"/>
  <c r="AM38" i="50"/>
  <c r="AM39" i="50" s="1"/>
  <c r="AL38" i="50"/>
  <c r="AK38" i="50"/>
  <c r="AI38" i="50"/>
  <c r="AI39" i="50" s="1"/>
  <c r="AG38" i="50"/>
  <c r="AH38" i="50" s="1"/>
  <c r="AT32" i="50"/>
  <c r="AS32" i="50"/>
  <c r="AO32" i="50"/>
  <c r="AP32" i="50" s="1"/>
  <c r="AL32" i="50"/>
  <c r="AK32" i="50"/>
  <c r="AG32" i="50"/>
  <c r="AH32" i="50" s="1"/>
  <c r="AU31" i="50"/>
  <c r="AU32" i="50" s="1"/>
  <c r="AT31" i="50"/>
  <c r="AS31" i="50"/>
  <c r="AQ31" i="50"/>
  <c r="AQ32" i="50" s="1"/>
  <c r="AO31" i="50"/>
  <c r="AP31" i="50" s="1"/>
  <c r="AM31" i="50"/>
  <c r="AM32" i="50" s="1"/>
  <c r="AL31" i="50"/>
  <c r="AK31" i="50"/>
  <c r="AI31" i="50"/>
  <c r="AI32" i="50" s="1"/>
  <c r="AG31" i="50"/>
  <c r="AH31" i="50" s="1"/>
  <c r="AT25" i="50"/>
  <c r="AS25" i="50"/>
  <c r="AO25" i="50"/>
  <c r="AP25" i="50" s="1"/>
  <c r="AL25" i="50"/>
  <c r="AK25" i="50"/>
  <c r="AG25" i="50"/>
  <c r="AH25" i="50" s="1"/>
  <c r="AU24" i="50"/>
  <c r="AU25" i="50" s="1"/>
  <c r="AT24" i="50"/>
  <c r="AS24" i="50"/>
  <c r="AQ24" i="50"/>
  <c r="AQ25" i="50" s="1"/>
  <c r="AO24" i="50"/>
  <c r="AP24" i="50" s="1"/>
  <c r="AM24" i="50"/>
  <c r="AM25" i="50" s="1"/>
  <c r="AL24" i="50"/>
  <c r="AK24" i="50"/>
  <c r="AI24" i="50"/>
  <c r="AI25" i="50" s="1"/>
  <c r="AG24" i="50"/>
  <c r="AH24" i="50" s="1"/>
  <c r="AT18" i="50"/>
  <c r="AS18" i="50"/>
  <c r="AO18" i="50"/>
  <c r="AP18" i="50" s="1"/>
  <c r="AL18" i="50"/>
  <c r="AK18" i="50"/>
  <c r="AG18" i="50"/>
  <c r="AH18" i="50" s="1"/>
  <c r="AU17" i="50"/>
  <c r="AU18" i="50" s="1"/>
  <c r="AT17" i="50"/>
  <c r="AS17" i="50"/>
  <c r="AQ17" i="50"/>
  <c r="AQ18" i="50" s="1"/>
  <c r="AO17" i="50"/>
  <c r="AP17" i="50" s="1"/>
  <c r="AM17" i="50"/>
  <c r="AM18" i="50" s="1"/>
  <c r="AL17" i="50"/>
  <c r="AK17" i="50"/>
  <c r="AI17" i="50"/>
  <c r="AI18" i="50" s="1"/>
  <c r="AG17" i="50"/>
  <c r="AH17" i="50" s="1"/>
  <c r="AS67" i="48"/>
  <c r="AT67" i="48" s="1"/>
  <c r="AO67" i="48"/>
  <c r="AP67" i="48" s="1"/>
  <c r="AK67" i="48"/>
  <c r="AL67" i="48" s="1"/>
  <c r="AG67" i="48"/>
  <c r="AH67" i="48" s="1"/>
  <c r="AU66" i="48"/>
  <c r="AU67" i="48" s="1"/>
  <c r="AS66" i="48"/>
  <c r="AT66" i="48" s="1"/>
  <c r="AQ66" i="48"/>
  <c r="AQ67" i="48" s="1"/>
  <c r="AO66" i="48"/>
  <c r="AP66" i="48" s="1"/>
  <c r="AM66" i="48"/>
  <c r="AM67" i="48" s="1"/>
  <c r="AK66" i="48"/>
  <c r="AL66" i="48" s="1"/>
  <c r="AI66" i="48"/>
  <c r="AI67" i="48" s="1"/>
  <c r="AG66" i="48"/>
  <c r="AH66" i="48" s="1"/>
  <c r="AT60" i="48"/>
  <c r="AS60" i="48"/>
  <c r="AO60" i="48"/>
  <c r="AP60" i="48" s="1"/>
  <c r="AK60" i="48"/>
  <c r="AL60" i="48" s="1"/>
  <c r="AG60" i="48"/>
  <c r="AH60" i="48" s="1"/>
  <c r="AU59" i="48"/>
  <c r="AU60" i="48" s="1"/>
  <c r="AS59" i="48"/>
  <c r="AT59" i="48" s="1"/>
  <c r="AQ59" i="48"/>
  <c r="AQ60" i="48" s="1"/>
  <c r="AO59" i="48"/>
  <c r="AP59" i="48" s="1"/>
  <c r="AM59" i="48"/>
  <c r="AM60" i="48" s="1"/>
  <c r="AL59" i="48"/>
  <c r="AK59" i="48"/>
  <c r="AI59" i="48"/>
  <c r="AI60" i="48" s="1"/>
  <c r="AG59" i="48"/>
  <c r="AH59" i="48" s="1"/>
  <c r="AS53" i="48"/>
  <c r="AT53" i="48" s="1"/>
  <c r="AO53" i="48"/>
  <c r="AP53" i="48" s="1"/>
  <c r="AK53" i="48"/>
  <c r="AL53" i="48" s="1"/>
  <c r="AG53" i="48"/>
  <c r="AH53" i="48" s="1"/>
  <c r="AU52" i="48"/>
  <c r="AU53" i="48" s="1"/>
  <c r="AS52" i="48"/>
  <c r="AT52" i="48" s="1"/>
  <c r="AQ52" i="48"/>
  <c r="AQ53" i="48" s="1"/>
  <c r="AO52" i="48"/>
  <c r="AP52" i="48" s="1"/>
  <c r="AM52" i="48"/>
  <c r="AM53" i="48" s="1"/>
  <c r="AK52" i="48"/>
  <c r="AL52" i="48" s="1"/>
  <c r="AI52" i="48"/>
  <c r="AI53" i="48" s="1"/>
  <c r="AG52" i="48"/>
  <c r="AH52" i="48" s="1"/>
  <c r="AT46" i="48"/>
  <c r="AS46" i="48"/>
  <c r="AO46" i="48"/>
  <c r="AP46" i="48" s="1"/>
  <c r="AL46" i="48"/>
  <c r="AK46" i="48"/>
  <c r="AG46" i="48"/>
  <c r="AH46" i="48" s="1"/>
  <c r="AU45" i="48"/>
  <c r="AU46" i="48" s="1"/>
  <c r="AT45" i="48"/>
  <c r="AS45" i="48"/>
  <c r="AQ45" i="48"/>
  <c r="AQ46" i="48" s="1"/>
  <c r="AO45" i="48"/>
  <c r="AP45" i="48" s="1"/>
  <c r="AM45" i="48"/>
  <c r="AM46" i="48" s="1"/>
  <c r="AL45" i="48"/>
  <c r="AK45" i="48"/>
  <c r="AI45" i="48"/>
  <c r="AI46" i="48" s="1"/>
  <c r="AG45" i="48"/>
  <c r="AH45" i="48" s="1"/>
  <c r="AT39" i="48"/>
  <c r="AS39" i="48"/>
  <c r="AO39" i="48"/>
  <c r="AP39" i="48" s="1"/>
  <c r="AK39" i="48"/>
  <c r="AL39" i="48" s="1"/>
  <c r="AG39" i="48"/>
  <c r="AH39" i="48" s="1"/>
  <c r="AU38" i="48"/>
  <c r="AU39" i="48" s="1"/>
  <c r="AS38" i="48"/>
  <c r="AT38" i="48" s="1"/>
  <c r="AQ38" i="48"/>
  <c r="AQ39" i="48" s="1"/>
  <c r="AO38" i="48"/>
  <c r="AP38" i="48" s="1"/>
  <c r="AM38" i="48"/>
  <c r="AM39" i="48" s="1"/>
  <c r="AL38" i="48"/>
  <c r="AK38" i="48"/>
  <c r="AI38" i="48"/>
  <c r="AI39" i="48" s="1"/>
  <c r="AG38" i="48"/>
  <c r="AH38" i="48" s="1"/>
  <c r="AT32" i="48"/>
  <c r="AS32" i="48"/>
  <c r="AO32" i="48"/>
  <c r="AP32" i="48" s="1"/>
  <c r="AL32" i="48"/>
  <c r="AK32" i="48"/>
  <c r="AG32" i="48"/>
  <c r="AH32" i="48" s="1"/>
  <c r="AU31" i="48"/>
  <c r="AU32" i="48" s="1"/>
  <c r="AT31" i="48"/>
  <c r="AS31" i="48"/>
  <c r="AQ31" i="48"/>
  <c r="AQ32" i="48" s="1"/>
  <c r="AO31" i="48"/>
  <c r="AP31" i="48" s="1"/>
  <c r="AM31" i="48"/>
  <c r="AM32" i="48" s="1"/>
  <c r="AL31" i="48"/>
  <c r="AK31" i="48"/>
  <c r="AI31" i="48"/>
  <c r="AI32" i="48" s="1"/>
  <c r="AG31" i="48"/>
  <c r="AH31" i="48" s="1"/>
  <c r="AT25" i="48"/>
  <c r="AS25" i="48"/>
  <c r="AO25" i="48"/>
  <c r="AP25" i="48" s="1"/>
  <c r="AL25" i="48"/>
  <c r="AK25" i="48"/>
  <c r="AG25" i="48"/>
  <c r="AH25" i="48" s="1"/>
  <c r="AU24" i="48"/>
  <c r="AU25" i="48" s="1"/>
  <c r="AT24" i="48"/>
  <c r="AS24" i="48"/>
  <c r="AQ24" i="48"/>
  <c r="AQ25" i="48" s="1"/>
  <c r="AO24" i="48"/>
  <c r="AP24" i="48" s="1"/>
  <c r="AL24" i="48"/>
  <c r="AM24" i="48" s="1"/>
  <c r="AM25" i="48" s="1"/>
  <c r="AK24" i="48"/>
  <c r="AI24" i="48"/>
  <c r="AI25" i="48" s="1"/>
  <c r="AG24" i="48"/>
  <c r="AH24" i="48" s="1"/>
  <c r="AT18" i="48"/>
  <c r="AS18" i="48"/>
  <c r="AO18" i="48"/>
  <c r="AP18" i="48" s="1"/>
  <c r="AK18" i="48"/>
  <c r="AL18" i="48" s="1"/>
  <c r="AG18" i="48"/>
  <c r="AH18" i="48" s="1"/>
  <c r="AU17" i="48"/>
  <c r="AU18" i="48" s="1"/>
  <c r="AT17" i="48"/>
  <c r="AS17" i="48"/>
  <c r="AQ17" i="48"/>
  <c r="AQ18" i="48" s="1"/>
  <c r="AO17" i="48"/>
  <c r="AP17" i="48" s="1"/>
  <c r="AM17" i="48"/>
  <c r="AM18" i="48" s="1"/>
  <c r="AK17" i="48"/>
  <c r="AL17" i="48" s="1"/>
  <c r="AI17" i="48"/>
  <c r="AI18" i="48" s="1"/>
  <c r="AG17" i="48"/>
  <c r="AH17" i="48" s="1"/>
  <c r="AT67" i="22"/>
  <c r="AS67" i="22"/>
  <c r="AO67" i="22"/>
  <c r="AP67" i="22" s="1"/>
  <c r="AK67" i="22"/>
  <c r="AL67" i="22" s="1"/>
  <c r="AS66" i="22"/>
  <c r="AT66" i="22" s="1"/>
  <c r="AU66" i="22" s="1"/>
  <c r="AU67" i="22" s="1"/>
  <c r="AO66" i="22"/>
  <c r="AP66" i="22" s="1"/>
  <c r="AQ66" i="22" s="1"/>
  <c r="AK66" i="22"/>
  <c r="AL66" i="22" s="1"/>
  <c r="AM66" i="22" s="1"/>
  <c r="AS60" i="22"/>
  <c r="AT60" i="22" s="1"/>
  <c r="AO60" i="22"/>
  <c r="AP60" i="22" s="1"/>
  <c r="AK60" i="22"/>
  <c r="AL60" i="22" s="1"/>
  <c r="AS59" i="22"/>
  <c r="AT59" i="22" s="1"/>
  <c r="AU59" i="22" s="1"/>
  <c r="AO59" i="22"/>
  <c r="AP59" i="22" s="1"/>
  <c r="AQ59" i="22" s="1"/>
  <c r="AK59" i="22"/>
  <c r="AL59" i="22" s="1"/>
  <c r="AM59" i="22" s="1"/>
  <c r="AS53" i="22"/>
  <c r="AT53" i="22" s="1"/>
  <c r="AO53" i="22"/>
  <c r="AP53" i="22" s="1"/>
  <c r="AK53" i="22"/>
  <c r="AL53" i="22" s="1"/>
  <c r="AS52" i="22"/>
  <c r="AT52" i="22" s="1"/>
  <c r="AU52" i="22" s="1"/>
  <c r="AO52" i="22"/>
  <c r="AP52" i="22" s="1"/>
  <c r="AQ52" i="22" s="1"/>
  <c r="AK52" i="22"/>
  <c r="AL52" i="22" s="1"/>
  <c r="AM52" i="22" s="1"/>
  <c r="AS46" i="22"/>
  <c r="AT46" i="22" s="1"/>
  <c r="AO46" i="22"/>
  <c r="AP46" i="22" s="1"/>
  <c r="AK46" i="22"/>
  <c r="AL46" i="22" s="1"/>
  <c r="AS45" i="22"/>
  <c r="AT45" i="22" s="1"/>
  <c r="AU45" i="22" s="1"/>
  <c r="AO45" i="22"/>
  <c r="AP45" i="22" s="1"/>
  <c r="AQ45" i="22" s="1"/>
  <c r="AK45" i="22"/>
  <c r="AL45" i="22" s="1"/>
  <c r="AM45" i="22" s="1"/>
  <c r="AS39" i="22"/>
  <c r="AT39" i="22" s="1"/>
  <c r="AO39" i="22"/>
  <c r="AP39" i="22" s="1"/>
  <c r="AK39" i="22"/>
  <c r="AL39" i="22" s="1"/>
  <c r="AS38" i="22"/>
  <c r="AT38" i="22" s="1"/>
  <c r="AU38" i="22" s="1"/>
  <c r="AO38" i="22"/>
  <c r="AP38" i="22" s="1"/>
  <c r="AQ38" i="22" s="1"/>
  <c r="AK38" i="22"/>
  <c r="AL38" i="22" s="1"/>
  <c r="AM38" i="22" s="1"/>
  <c r="AS18" i="22"/>
  <c r="AT18" i="22" s="1"/>
  <c r="AO18" i="22"/>
  <c r="AP18" i="22" s="1"/>
  <c r="AK18" i="22"/>
  <c r="AL18" i="22" s="1"/>
  <c r="AS17" i="22"/>
  <c r="AT17" i="22" s="1"/>
  <c r="AU17" i="22" s="1"/>
  <c r="AO17" i="22"/>
  <c r="AP17" i="22" s="1"/>
  <c r="AQ17" i="22" s="1"/>
  <c r="AK17" i="22"/>
  <c r="AL17" i="22" s="1"/>
  <c r="AM17" i="22" s="1"/>
  <c r="AS25" i="22"/>
  <c r="AT25" i="22" s="1"/>
  <c r="AO25" i="22"/>
  <c r="AP25" i="22" s="1"/>
  <c r="AK25" i="22"/>
  <c r="AL25" i="22" s="1"/>
  <c r="AS24" i="22"/>
  <c r="AT24" i="22" s="1"/>
  <c r="AU24" i="22" s="1"/>
  <c r="AO24" i="22"/>
  <c r="AP24" i="22" s="1"/>
  <c r="AQ24" i="22" s="1"/>
  <c r="AK24" i="22"/>
  <c r="AL24" i="22" s="1"/>
  <c r="AM24" i="22" s="1"/>
  <c r="AS31" i="22"/>
  <c r="AT31" i="22" s="1"/>
  <c r="AU31" i="22" s="1"/>
  <c r="AO31" i="22"/>
  <c r="AP31" i="22" s="1"/>
  <c r="AQ31" i="22" s="1"/>
  <c r="AK31" i="22"/>
  <c r="AL31" i="22" s="1"/>
  <c r="AM31" i="22" s="1"/>
  <c r="AQ67" i="22" l="1"/>
  <c r="AM53" i="22"/>
  <c r="AU53" i="22"/>
  <c r="AQ53" i="22"/>
  <c r="AQ60" i="22"/>
  <c r="AU60" i="22"/>
  <c r="AQ39" i="22"/>
  <c r="AM46" i="22"/>
  <c r="AM18" i="22"/>
  <c r="AM67" i="22"/>
  <c r="AM60" i="22"/>
  <c r="AU46" i="22"/>
  <c r="AM39" i="22"/>
  <c r="AU39" i="22"/>
  <c r="AM25" i="22"/>
  <c r="AU25" i="22"/>
  <c r="AU18" i="22"/>
  <c r="AQ46" i="22"/>
  <c r="AQ25" i="22"/>
  <c r="AQ18" i="22"/>
  <c r="AY3" i="22" l="1"/>
  <c r="AI117" i="50"/>
  <c r="AM117" i="50" s="1"/>
  <c r="AI116" i="50"/>
  <c r="AM116" i="50" s="1"/>
  <c r="AI115" i="50"/>
  <c r="AM115" i="50" s="1"/>
  <c r="AI114" i="50"/>
  <c r="AM114" i="50" s="1"/>
  <c r="AI113" i="50"/>
  <c r="AM113" i="50" s="1"/>
  <c r="AI112" i="50"/>
  <c r="AM112" i="50" s="1"/>
  <c r="AI111" i="50"/>
  <c r="AM111" i="50" s="1"/>
  <c r="AI110" i="50"/>
  <c r="AM110" i="50" s="1"/>
  <c r="AI94" i="48"/>
  <c r="AI94" i="49" s="1"/>
  <c r="AI94" i="50" l="1"/>
  <c r="AY67" i="50"/>
  <c r="AJ117" i="50" s="1"/>
  <c r="AY66" i="50"/>
  <c r="BH63" i="50"/>
  <c r="AW67" i="50" s="1"/>
  <c r="BF63" i="50"/>
  <c r="AW66" i="50" s="1"/>
  <c r="AF63" i="50"/>
  <c r="AY60" i="50"/>
  <c r="AJ116" i="50" s="1"/>
  <c r="AY59" i="50"/>
  <c r="BH56" i="50"/>
  <c r="AW60" i="50" s="1"/>
  <c r="BF56" i="50"/>
  <c r="AW59" i="50" s="1"/>
  <c r="AF56" i="50"/>
  <c r="AY53" i="50"/>
  <c r="AJ115" i="50" s="1"/>
  <c r="AY52" i="50"/>
  <c r="BH49" i="50"/>
  <c r="AW53" i="50" s="1"/>
  <c r="BF49" i="50"/>
  <c r="AW52" i="50" s="1"/>
  <c r="AF49" i="50"/>
  <c r="AY46" i="50"/>
  <c r="AJ114" i="50" s="1"/>
  <c r="AY45" i="50"/>
  <c r="BH42" i="50"/>
  <c r="AW46" i="50" s="1"/>
  <c r="BF42" i="50"/>
  <c r="AW45" i="50" s="1"/>
  <c r="AF42" i="50"/>
  <c r="AY39" i="50"/>
  <c r="AJ113" i="50" s="1"/>
  <c r="AY38" i="50"/>
  <c r="BH35" i="50"/>
  <c r="AW39" i="50" s="1"/>
  <c r="BF35" i="50"/>
  <c r="AW38" i="50" s="1"/>
  <c r="AF35" i="50"/>
  <c r="AY32" i="50"/>
  <c r="AJ112" i="50" s="1"/>
  <c r="AY31" i="50"/>
  <c r="BH28" i="50"/>
  <c r="AW32" i="50" s="1"/>
  <c r="BF28" i="50"/>
  <c r="AW31" i="50" s="1"/>
  <c r="AF28" i="50"/>
  <c r="AY25" i="50"/>
  <c r="AJ111" i="50" s="1"/>
  <c r="AY24" i="50"/>
  <c r="BH21" i="50"/>
  <c r="AW25" i="50" s="1"/>
  <c r="BF21" i="50"/>
  <c r="AW24" i="50" s="1"/>
  <c r="AF21" i="50"/>
  <c r="BH14" i="50"/>
  <c r="BF14" i="50"/>
  <c r="AF14" i="50"/>
  <c r="M6" i="50"/>
  <c r="L6" i="50"/>
  <c r="J6" i="50"/>
  <c r="H6" i="50"/>
  <c r="G6" i="50"/>
  <c r="E6" i="50"/>
  <c r="M5" i="50"/>
  <c r="L5" i="50"/>
  <c r="J5" i="50"/>
  <c r="H5" i="50"/>
  <c r="G5" i="50"/>
  <c r="E5" i="50"/>
  <c r="E4" i="50"/>
  <c r="AY3" i="50" l="1"/>
  <c r="D87" i="50"/>
  <c r="E87" i="50" s="1"/>
  <c r="F87" i="50" s="1"/>
  <c r="G87" i="50" s="1"/>
  <c r="H87" i="50" s="1"/>
  <c r="I87" i="50" s="1"/>
  <c r="J87" i="50" s="1"/>
  <c r="K87" i="50" s="1"/>
  <c r="L87" i="50" s="1"/>
  <c r="M87" i="50" s="1"/>
  <c r="N87" i="50" s="1"/>
  <c r="O87" i="50" s="1"/>
  <c r="P87" i="50" s="1"/>
  <c r="Q87" i="50" s="1"/>
  <c r="R87" i="50" s="1"/>
  <c r="S87" i="50" s="1"/>
  <c r="T87" i="50" s="1"/>
  <c r="U87" i="50" s="1"/>
  <c r="V87" i="50" s="1"/>
  <c r="W87" i="50" s="1"/>
  <c r="X87" i="50" s="1"/>
  <c r="Y87" i="50" s="1"/>
  <c r="Z87" i="50" s="1"/>
  <c r="AA87" i="50" s="1"/>
  <c r="AB87" i="50" s="1"/>
  <c r="AC87" i="50" s="1"/>
  <c r="AD87" i="50" s="1"/>
  <c r="AE87" i="50" s="1"/>
  <c r="D88" i="50" s="1"/>
  <c r="E88" i="50" s="1"/>
  <c r="AN111" i="50"/>
  <c r="AN112" i="50"/>
  <c r="AN115" i="50"/>
  <c r="AN114" i="50"/>
  <c r="AN113" i="50"/>
  <c r="AN116" i="50"/>
  <c r="AN117" i="50"/>
  <c r="AN110" i="50"/>
  <c r="AW17" i="50"/>
  <c r="AW18" i="50"/>
  <c r="BB4" i="50" l="1"/>
  <c r="F88" i="50"/>
  <c r="G88" i="50" l="1"/>
  <c r="H88" i="50" l="1"/>
  <c r="I88" i="50" l="1"/>
  <c r="J88" i="50" l="1"/>
  <c r="K88" i="50" l="1"/>
  <c r="L88" i="50" l="1"/>
  <c r="M88" i="50" l="1"/>
  <c r="N88" i="50" l="1"/>
  <c r="O88" i="50" l="1"/>
  <c r="P88" i="50" l="1"/>
  <c r="Q88" i="50" l="1"/>
  <c r="R88" i="50" l="1"/>
  <c r="S88" i="50" l="1"/>
  <c r="T88" i="50" l="1"/>
  <c r="U88" i="50" l="1"/>
  <c r="V88" i="50" l="1"/>
  <c r="W88" i="50" l="1"/>
  <c r="X88" i="50" l="1"/>
  <c r="Y88" i="50" l="1"/>
  <c r="Z88" i="50" l="1"/>
  <c r="AA88" i="50" l="1"/>
  <c r="AB88" i="50" l="1"/>
  <c r="AC88" i="50" l="1"/>
  <c r="AD88" i="50" l="1"/>
  <c r="AE88" i="50" l="1"/>
  <c r="D89" i="50" l="1"/>
  <c r="E89" i="50" l="1"/>
  <c r="F89" i="50" l="1"/>
  <c r="G89" i="50" l="1"/>
  <c r="H89" i="50" l="1"/>
  <c r="I89" i="50" l="1"/>
  <c r="J89" i="50" l="1"/>
  <c r="K89" i="50" l="1"/>
  <c r="L89" i="50" l="1"/>
  <c r="M89" i="50" l="1"/>
  <c r="N89" i="50" l="1"/>
  <c r="O89" i="50" l="1"/>
  <c r="P89" i="50" l="1"/>
  <c r="Q89" i="50" l="1"/>
  <c r="R89" i="50" l="1"/>
  <c r="S89" i="50" l="1"/>
  <c r="T89" i="50" l="1"/>
  <c r="U89" i="50" l="1"/>
  <c r="V89" i="50" l="1"/>
  <c r="W89" i="50" l="1"/>
  <c r="X89" i="50" l="1"/>
  <c r="Y89" i="50" l="1"/>
  <c r="Z89" i="50" l="1"/>
  <c r="AA89" i="50" l="1"/>
  <c r="AB89" i="50" l="1"/>
  <c r="AC89" i="50" l="1"/>
  <c r="AD89" i="50" l="1"/>
  <c r="AE89" i="50" l="1"/>
  <c r="D90" i="50" l="1"/>
  <c r="E90" i="50" l="1"/>
  <c r="F90" i="50" l="1"/>
  <c r="G90" i="50" l="1"/>
  <c r="H90" i="50" l="1"/>
  <c r="I90" i="50" l="1"/>
  <c r="J90" i="50" l="1"/>
  <c r="K90" i="50" l="1"/>
  <c r="L90" i="50" l="1"/>
  <c r="M90" i="50" l="1"/>
  <c r="N90" i="50" l="1"/>
  <c r="O90" i="50" l="1"/>
  <c r="P90" i="50" l="1"/>
  <c r="Q90" i="50" l="1"/>
  <c r="R90" i="50" l="1"/>
  <c r="S90" i="50" l="1"/>
  <c r="T90" i="50" l="1"/>
  <c r="U90" i="50" l="1"/>
  <c r="V90" i="50" l="1"/>
  <c r="W90" i="50" l="1"/>
  <c r="X90" i="50" l="1"/>
  <c r="Y90" i="50" l="1"/>
  <c r="Z90" i="50" l="1"/>
  <c r="AA90" i="50" l="1"/>
  <c r="AB90" i="50" l="1"/>
  <c r="AC90" i="50" l="1"/>
  <c r="AD90" i="50" l="1"/>
  <c r="AE90" i="50" l="1"/>
  <c r="D91" i="50" l="1"/>
  <c r="E91" i="50" l="1"/>
  <c r="F91" i="50" l="1"/>
  <c r="G91" i="50" l="1"/>
  <c r="H91" i="50" l="1"/>
  <c r="I91" i="50" l="1"/>
  <c r="J91" i="50" l="1"/>
  <c r="K91" i="50" l="1"/>
  <c r="L91" i="50" l="1"/>
  <c r="M91" i="50" l="1"/>
  <c r="N91" i="50" l="1"/>
  <c r="O91" i="50" l="1"/>
  <c r="P91" i="50" l="1"/>
  <c r="Q91" i="50" l="1"/>
  <c r="R91" i="50" l="1"/>
  <c r="S91" i="50" l="1"/>
  <c r="T91" i="50" l="1"/>
  <c r="U91" i="50" l="1"/>
  <c r="V91" i="50" l="1"/>
  <c r="W91" i="50" l="1"/>
  <c r="X91" i="50" l="1"/>
  <c r="Y91" i="50" l="1"/>
  <c r="Z91" i="50" l="1"/>
  <c r="AA91" i="50" l="1"/>
  <c r="AB91" i="50" l="1"/>
  <c r="AC91" i="50" l="1"/>
  <c r="AD91" i="50" l="1"/>
  <c r="AE91" i="50" l="1"/>
  <c r="D92" i="50" l="1"/>
  <c r="E92" i="50" l="1"/>
  <c r="F92" i="50" l="1"/>
  <c r="G92" i="50" l="1"/>
  <c r="H92" i="50" l="1"/>
  <c r="I92" i="50" l="1"/>
  <c r="J92" i="50" l="1"/>
  <c r="K92" i="50" l="1"/>
  <c r="L92" i="50" l="1"/>
  <c r="M92" i="50" l="1"/>
  <c r="N92" i="50" l="1"/>
  <c r="O92" i="50" l="1"/>
  <c r="P92" i="50" l="1"/>
  <c r="Q92" i="50" l="1"/>
  <c r="R92" i="50" l="1"/>
  <c r="S92" i="50" l="1"/>
  <c r="T92" i="50" l="1"/>
  <c r="U92" i="50" l="1"/>
  <c r="V92" i="50" l="1"/>
  <c r="W92" i="50" l="1"/>
  <c r="X92" i="50" l="1"/>
  <c r="Y92" i="50" l="1"/>
  <c r="Z92" i="50" l="1"/>
  <c r="AA92" i="50" l="1"/>
  <c r="AB92" i="50" l="1"/>
  <c r="AC92" i="50" l="1"/>
  <c r="AD92" i="50" l="1"/>
  <c r="AE92" i="50" l="1"/>
  <c r="D93" i="50" l="1"/>
  <c r="E93" i="50" l="1"/>
  <c r="F93" i="50" l="1"/>
  <c r="G93" i="50" l="1"/>
  <c r="H93" i="50" l="1"/>
  <c r="I93" i="50" l="1"/>
  <c r="J93" i="50" l="1"/>
  <c r="K93" i="50" l="1"/>
  <c r="L93" i="50" l="1"/>
  <c r="M93" i="50" l="1"/>
  <c r="N93" i="50" l="1"/>
  <c r="O93" i="50" l="1"/>
  <c r="P93" i="50" l="1"/>
  <c r="Q93" i="50" l="1"/>
  <c r="R93" i="50" l="1"/>
  <c r="S93" i="50" l="1"/>
  <c r="T93" i="50" l="1"/>
  <c r="U93" i="50" l="1"/>
  <c r="V93" i="50" l="1"/>
  <c r="W93" i="50" l="1"/>
  <c r="X93" i="50" l="1"/>
  <c r="Y93" i="50" l="1"/>
  <c r="Z93" i="50" l="1"/>
  <c r="AA93" i="50" l="1"/>
  <c r="AB93" i="50" l="1"/>
  <c r="AC93" i="50" l="1"/>
  <c r="AD93" i="50" l="1"/>
  <c r="AE93" i="50" l="1"/>
  <c r="D94" i="50" l="1"/>
  <c r="E94" i="50" l="1"/>
  <c r="F94" i="50" l="1"/>
  <c r="G94" i="50" l="1"/>
  <c r="H94" i="50" l="1"/>
  <c r="I94" i="50" l="1"/>
  <c r="J94" i="50" l="1"/>
  <c r="K94" i="50" l="1"/>
  <c r="L94" i="50" l="1"/>
  <c r="M94" i="50" l="1"/>
  <c r="N94" i="50" l="1"/>
  <c r="O94" i="50" l="1"/>
  <c r="P94" i="50" l="1"/>
  <c r="Q94" i="50" l="1"/>
  <c r="R94" i="50" l="1"/>
  <c r="S94" i="50" l="1"/>
  <c r="T94" i="50" l="1"/>
  <c r="U94" i="50" l="1"/>
  <c r="V94" i="50" l="1"/>
  <c r="W94" i="50" l="1"/>
  <c r="X94" i="50" l="1"/>
  <c r="Y94" i="50" l="1"/>
  <c r="Z94" i="50" l="1"/>
  <c r="AA94" i="50" l="1"/>
  <c r="AB94" i="50" l="1"/>
  <c r="AC94" i="50" l="1"/>
  <c r="AD94" i="50" l="1"/>
  <c r="AE94" i="50" l="1"/>
  <c r="D95" i="50" l="1"/>
  <c r="E95" i="50" s="1"/>
  <c r="F95" i="50" s="1"/>
  <c r="G95" i="50" s="1"/>
  <c r="H95" i="50" s="1"/>
  <c r="I95" i="50" s="1"/>
  <c r="J95" i="50" s="1"/>
  <c r="K95" i="50" s="1"/>
  <c r="L95" i="50" s="1"/>
  <c r="M95" i="50" s="1"/>
  <c r="N95" i="50" s="1"/>
  <c r="O95" i="50" s="1"/>
  <c r="P95" i="50" s="1"/>
  <c r="Q95" i="50" s="1"/>
  <c r="R95" i="50" s="1"/>
  <c r="S95" i="50" s="1"/>
  <c r="T95" i="50" s="1"/>
  <c r="U95" i="50" s="1"/>
  <c r="V95" i="50" s="1"/>
  <c r="W95" i="50" s="1"/>
  <c r="X95" i="50" s="1"/>
  <c r="Y95" i="50" s="1"/>
  <c r="Z95" i="50" s="1"/>
  <c r="AA95" i="50" s="1"/>
  <c r="AB95" i="50" s="1"/>
  <c r="AC95" i="50" s="1"/>
  <c r="AD95" i="50" s="1"/>
  <c r="AE95" i="50" s="1"/>
  <c r="D96" i="50" s="1"/>
  <c r="E96" i="50" s="1"/>
  <c r="F96" i="50" s="1"/>
  <c r="G96" i="50" s="1"/>
  <c r="H96" i="50" s="1"/>
  <c r="I96" i="50" s="1"/>
  <c r="J96" i="50" s="1"/>
  <c r="K96" i="50" s="1"/>
  <c r="L96" i="50" s="1"/>
  <c r="M96" i="50" s="1"/>
  <c r="N96" i="50" s="1"/>
  <c r="O96" i="50" s="1"/>
  <c r="P96" i="50" s="1"/>
  <c r="Q96" i="50" s="1"/>
  <c r="R96" i="50" s="1"/>
  <c r="S96" i="50" s="1"/>
  <c r="T96" i="50" s="1"/>
  <c r="U96" i="50" s="1"/>
  <c r="V96" i="50" s="1"/>
  <c r="W96" i="50" s="1"/>
  <c r="X96" i="50" s="1"/>
  <c r="Y96" i="50" s="1"/>
  <c r="Z96" i="50" s="1"/>
  <c r="AA96" i="50" s="1"/>
  <c r="AB96" i="50" s="1"/>
  <c r="AC96" i="50" s="1"/>
  <c r="AD96" i="50" s="1"/>
  <c r="AE96" i="50" s="1"/>
  <c r="D97" i="50" s="1"/>
  <c r="E97" i="50" s="1"/>
  <c r="F97" i="50" s="1"/>
  <c r="G97" i="50" s="1"/>
  <c r="H97" i="50" s="1"/>
  <c r="I97" i="50" s="1"/>
  <c r="J97" i="50" s="1"/>
  <c r="K97" i="50" s="1"/>
  <c r="L97" i="50" s="1"/>
  <c r="M97" i="50" s="1"/>
  <c r="N97" i="50" s="1"/>
  <c r="O97" i="50" s="1"/>
  <c r="P97" i="50" s="1"/>
  <c r="Q97" i="50" s="1"/>
  <c r="R97" i="50" s="1"/>
  <c r="S97" i="50" s="1"/>
  <c r="T97" i="50" s="1"/>
  <c r="U97" i="50" s="1"/>
  <c r="V97" i="50" s="1"/>
  <c r="W97" i="50" s="1"/>
  <c r="X97" i="50" s="1"/>
  <c r="Y97" i="50" s="1"/>
  <c r="Z97" i="50" s="1"/>
  <c r="AA97" i="50" s="1"/>
  <c r="AB97" i="50" s="1"/>
  <c r="AC97" i="50" s="1"/>
  <c r="AD97" i="50" s="1"/>
  <c r="AE97" i="50" s="1"/>
  <c r="D98" i="50" s="1"/>
  <c r="E98" i="50" s="1"/>
  <c r="F98" i="50" s="1"/>
  <c r="G98" i="50" s="1"/>
  <c r="H98" i="50" s="1"/>
  <c r="I98" i="50" s="1"/>
  <c r="J98" i="50" s="1"/>
  <c r="K98" i="50" s="1"/>
  <c r="L98" i="50" s="1"/>
  <c r="M98" i="50" s="1"/>
  <c r="N98" i="50" s="1"/>
  <c r="O98" i="50" s="1"/>
  <c r="P98" i="50" s="1"/>
  <c r="Q98" i="50" s="1"/>
  <c r="R98" i="50" s="1"/>
  <c r="S98" i="50" s="1"/>
  <c r="T98" i="50" s="1"/>
  <c r="U98" i="50" s="1"/>
  <c r="V98" i="50" s="1"/>
  <c r="W98" i="50" s="1"/>
  <c r="X98" i="50" s="1"/>
  <c r="Y98" i="50" s="1"/>
  <c r="Z98" i="50" s="1"/>
  <c r="AA98" i="50" s="1"/>
  <c r="AB98" i="50" s="1"/>
  <c r="AC98" i="50" s="1"/>
  <c r="AD98" i="50" s="1"/>
  <c r="AE98" i="50" s="1"/>
  <c r="D99" i="50" s="1"/>
  <c r="E99" i="50" s="1"/>
  <c r="F99" i="50" s="1"/>
  <c r="G99" i="50" s="1"/>
  <c r="H99" i="50" s="1"/>
  <c r="I99" i="50" s="1"/>
  <c r="J99" i="50" s="1"/>
  <c r="K99" i="50" s="1"/>
  <c r="L99" i="50" s="1"/>
  <c r="M99" i="50" s="1"/>
  <c r="N99" i="50" s="1"/>
  <c r="O99" i="50" s="1"/>
  <c r="P99" i="50" s="1"/>
  <c r="Q99" i="50" s="1"/>
  <c r="R99" i="50" s="1"/>
  <c r="S99" i="50" s="1"/>
  <c r="T99" i="50" s="1"/>
  <c r="U99" i="50" s="1"/>
  <c r="V99" i="50" s="1"/>
  <c r="W99" i="50" s="1"/>
  <c r="X99" i="50" s="1"/>
  <c r="Y99" i="50" s="1"/>
  <c r="Z99" i="50" s="1"/>
  <c r="AA99" i="50" s="1"/>
  <c r="AB99" i="50" s="1"/>
  <c r="AC99" i="50" s="1"/>
  <c r="AD99" i="50" s="1"/>
  <c r="AE99" i="50" s="1"/>
  <c r="D100" i="50" s="1"/>
  <c r="E100" i="50" s="1"/>
  <c r="F100" i="50" s="1"/>
  <c r="G100" i="50" s="1"/>
  <c r="H100" i="50" s="1"/>
  <c r="I100" i="50" s="1"/>
  <c r="J100" i="50" s="1"/>
  <c r="K100" i="50" s="1"/>
  <c r="L100" i="50" s="1"/>
  <c r="M100" i="50" s="1"/>
  <c r="N100" i="50" s="1"/>
  <c r="O100" i="50" s="1"/>
  <c r="P100" i="50" s="1"/>
  <c r="Q100" i="50" s="1"/>
  <c r="R100" i="50" s="1"/>
  <c r="S100" i="50" s="1"/>
  <c r="T100" i="50" s="1"/>
  <c r="U100" i="50" s="1"/>
  <c r="V100" i="50" s="1"/>
  <c r="W100" i="50" s="1"/>
  <c r="X100" i="50" s="1"/>
  <c r="Y100" i="50" s="1"/>
  <c r="Z100" i="50" s="1"/>
  <c r="AA100" i="50" s="1"/>
  <c r="AB100" i="50" s="1"/>
  <c r="AC100" i="50" s="1"/>
  <c r="AD100" i="50" s="1"/>
  <c r="AE100" i="50" s="1"/>
  <c r="D101" i="50" s="1"/>
  <c r="E101" i="50" s="1"/>
  <c r="F101" i="50" s="1"/>
  <c r="G101" i="50" s="1"/>
  <c r="H101" i="50" s="1"/>
  <c r="I101" i="50" s="1"/>
  <c r="J101" i="50" s="1"/>
  <c r="K101" i="50" s="1"/>
  <c r="L101" i="50" s="1"/>
  <c r="M101" i="50" s="1"/>
  <c r="N101" i="50" s="1"/>
  <c r="O101" i="50" s="1"/>
  <c r="P101" i="50" s="1"/>
  <c r="Q101" i="50" s="1"/>
  <c r="R101" i="50" s="1"/>
  <c r="S101" i="50" s="1"/>
  <c r="T101" i="50" s="1"/>
  <c r="U101" i="50" s="1"/>
  <c r="V101" i="50" s="1"/>
  <c r="W101" i="50" s="1"/>
  <c r="X101" i="50" s="1"/>
  <c r="Y101" i="50" s="1"/>
  <c r="Z101" i="50" s="1"/>
  <c r="AA101" i="50" s="1"/>
  <c r="AB101" i="50" s="1"/>
  <c r="AC101" i="50" s="1"/>
  <c r="AD101" i="50" s="1"/>
  <c r="AE101" i="50" s="1"/>
  <c r="D102" i="50" s="1"/>
  <c r="E102" i="50" s="1"/>
  <c r="F102" i="50" s="1"/>
  <c r="G102" i="50" s="1"/>
  <c r="H102" i="50" s="1"/>
  <c r="I102" i="50" s="1"/>
  <c r="J102" i="50" s="1"/>
  <c r="K102" i="50" s="1"/>
  <c r="L102" i="50" s="1"/>
  <c r="M102" i="50" s="1"/>
  <c r="N102" i="50" s="1"/>
  <c r="O102" i="50" s="1"/>
  <c r="P102" i="50" s="1"/>
  <c r="Q102" i="50" s="1"/>
  <c r="R102" i="50" s="1"/>
  <c r="S102" i="50" s="1"/>
  <c r="T102" i="50" s="1"/>
  <c r="U102" i="50" s="1"/>
  <c r="V102" i="50" s="1"/>
  <c r="W102" i="50" s="1"/>
  <c r="X102" i="50" s="1"/>
  <c r="Y102" i="50" s="1"/>
  <c r="Z102" i="50" s="1"/>
  <c r="AA102" i="50" s="1"/>
  <c r="AB102" i="50" s="1"/>
  <c r="AC102" i="50" s="1"/>
  <c r="AD102" i="50" s="1"/>
  <c r="AE102" i="50" s="1"/>
  <c r="D103" i="50" s="1"/>
  <c r="E103" i="50" l="1"/>
  <c r="F103" i="50" s="1"/>
  <c r="G103" i="50" s="1"/>
  <c r="H103" i="50" s="1"/>
  <c r="I103" i="50" s="1"/>
  <c r="J103" i="50" s="1"/>
  <c r="K103" i="50" s="1"/>
  <c r="L103" i="50" s="1"/>
  <c r="M103" i="50" s="1"/>
  <c r="N103" i="50" s="1"/>
  <c r="O103" i="50" s="1"/>
  <c r="P103" i="50" s="1"/>
  <c r="Q103" i="50" s="1"/>
  <c r="R103" i="50" s="1"/>
  <c r="S103" i="50" s="1"/>
  <c r="T103" i="50" s="1"/>
  <c r="U103" i="50" s="1"/>
  <c r="V103" i="50" s="1"/>
  <c r="W103" i="50" s="1"/>
  <c r="X103" i="50" s="1"/>
  <c r="Y103" i="50" s="1"/>
  <c r="Z103" i="50" s="1"/>
  <c r="AA103" i="50" s="1"/>
  <c r="AB103" i="50" s="1"/>
  <c r="AC103" i="50" s="1"/>
  <c r="AD103" i="50" s="1"/>
  <c r="AE103" i="50" s="1"/>
  <c r="D104" i="50" s="1"/>
  <c r="E104" i="50" s="1"/>
  <c r="F104" i="50" s="1"/>
  <c r="G104" i="50" s="1"/>
  <c r="H104" i="50" s="1"/>
  <c r="I104" i="50" s="1"/>
  <c r="J104" i="50" s="1"/>
  <c r="K104" i="50" s="1"/>
  <c r="L104" i="50" s="1"/>
  <c r="M104" i="50" s="1"/>
  <c r="N104" i="50" s="1"/>
  <c r="O104" i="50" s="1"/>
  <c r="P104" i="50" s="1"/>
  <c r="Q104" i="50" s="1"/>
  <c r="R104" i="50" s="1"/>
  <c r="S104" i="50" s="1"/>
  <c r="T104" i="50" s="1"/>
  <c r="U104" i="50" s="1"/>
  <c r="V104" i="50" s="1"/>
  <c r="W104" i="50" s="1"/>
  <c r="X104" i="50" s="1"/>
  <c r="Y104" i="50" s="1"/>
  <c r="Z104" i="50" s="1"/>
  <c r="AA104" i="50" s="1"/>
  <c r="AB104" i="50" s="1"/>
  <c r="AC104" i="50" s="1"/>
  <c r="AD104" i="50" s="1"/>
  <c r="AE104" i="50" s="1"/>
  <c r="D105" i="50" s="1"/>
  <c r="E105" i="50" s="1"/>
  <c r="F105" i="50" s="1"/>
  <c r="G105" i="50" s="1"/>
  <c r="H105" i="50" s="1"/>
  <c r="I105" i="50" s="1"/>
  <c r="J105" i="50" s="1"/>
  <c r="K105" i="50" s="1"/>
  <c r="L105" i="50" s="1"/>
  <c r="M105" i="50" s="1"/>
  <c r="N105" i="50" s="1"/>
  <c r="O105" i="50" s="1"/>
  <c r="P105" i="50" s="1"/>
  <c r="Q105" i="50" s="1"/>
  <c r="R105" i="50" s="1"/>
  <c r="S105" i="50" s="1"/>
  <c r="T105" i="50" s="1"/>
  <c r="U105" i="50" s="1"/>
  <c r="V105" i="50" s="1"/>
  <c r="W105" i="50" s="1"/>
  <c r="X105" i="50" s="1"/>
  <c r="Y105" i="50" s="1"/>
  <c r="Z105" i="50" s="1"/>
  <c r="AA105" i="50" s="1"/>
  <c r="AB105" i="50" s="1"/>
  <c r="AC105" i="50" s="1"/>
  <c r="AD105" i="50" s="1"/>
  <c r="AE105" i="50" s="1"/>
  <c r="D106" i="50" s="1"/>
  <c r="E106" i="50" s="1"/>
  <c r="F106" i="50" s="1"/>
  <c r="G106" i="50" s="1"/>
  <c r="H106" i="50" s="1"/>
  <c r="I106" i="50" s="1"/>
  <c r="J106" i="50" s="1"/>
  <c r="K106" i="50" s="1"/>
  <c r="L106" i="50" s="1"/>
  <c r="M106" i="50" s="1"/>
  <c r="N106" i="50" s="1"/>
  <c r="O106" i="50" s="1"/>
  <c r="P106" i="50" s="1"/>
  <c r="Q106" i="50" s="1"/>
  <c r="R106" i="50" s="1"/>
  <c r="S106" i="50" s="1"/>
  <c r="T106" i="50" s="1"/>
  <c r="U106" i="50" s="1"/>
  <c r="V106" i="50" s="1"/>
  <c r="W106" i="50" s="1"/>
  <c r="X106" i="50" s="1"/>
  <c r="Y106" i="50" s="1"/>
  <c r="Z106" i="50" s="1"/>
  <c r="AA106" i="50" s="1"/>
  <c r="AB106" i="50" s="1"/>
  <c r="AC106" i="50" s="1"/>
  <c r="AD106" i="50" s="1"/>
  <c r="AE106" i="50" s="1"/>
  <c r="D107" i="50" s="1"/>
  <c r="E107" i="50" s="1"/>
  <c r="F107" i="50" s="1"/>
  <c r="G107" i="50" s="1"/>
  <c r="H107" i="50" s="1"/>
  <c r="I107" i="50" s="1"/>
  <c r="J107" i="50" s="1"/>
  <c r="K107" i="50" s="1"/>
  <c r="L107" i="50" s="1"/>
  <c r="M107" i="50" s="1"/>
  <c r="N107" i="50" s="1"/>
  <c r="O107" i="50" s="1"/>
  <c r="P107" i="50" s="1"/>
  <c r="Q107" i="50" s="1"/>
  <c r="R107" i="50" s="1"/>
  <c r="S107" i="50" s="1"/>
  <c r="T107" i="50" s="1"/>
  <c r="U107" i="50" s="1"/>
  <c r="V107" i="50" s="1"/>
  <c r="W107" i="50" s="1"/>
  <c r="X107" i="50" s="1"/>
  <c r="Y107" i="50" s="1"/>
  <c r="Z107" i="50" s="1"/>
  <c r="AA107" i="50" s="1"/>
  <c r="AB107" i="50" s="1"/>
  <c r="AC107" i="50" s="1"/>
  <c r="AD107" i="50" s="1"/>
  <c r="AE107" i="50" s="1"/>
  <c r="D108" i="50" s="1"/>
  <c r="E108" i="50" s="1"/>
  <c r="F108" i="50" s="1"/>
  <c r="G108" i="50" s="1"/>
  <c r="H108" i="50" s="1"/>
  <c r="I108" i="50" s="1"/>
  <c r="J108" i="50" s="1"/>
  <c r="K108" i="50" s="1"/>
  <c r="L108" i="50" s="1"/>
  <c r="M108" i="50" s="1"/>
  <c r="N108" i="50" s="1"/>
  <c r="O108" i="50" s="1"/>
  <c r="P108" i="50" s="1"/>
  <c r="Q108" i="50" s="1"/>
  <c r="R108" i="50" s="1"/>
  <c r="S108" i="50" s="1"/>
  <c r="T108" i="50" s="1"/>
  <c r="U108" i="50" s="1"/>
  <c r="V108" i="50" s="1"/>
  <c r="W108" i="50" s="1"/>
  <c r="X108" i="50" s="1"/>
  <c r="Y108" i="50" s="1"/>
  <c r="Z108" i="50" s="1"/>
  <c r="AA108" i="50" s="1"/>
  <c r="AB108" i="50" s="1"/>
  <c r="AC108" i="50" s="1"/>
  <c r="AD108" i="50" s="1"/>
  <c r="AE108" i="50" s="1"/>
  <c r="D109" i="50" s="1"/>
  <c r="E109" i="50" s="1"/>
  <c r="F109" i="50" s="1"/>
  <c r="G109" i="50" s="1"/>
  <c r="H109" i="50" s="1"/>
  <c r="I109" i="50" s="1"/>
  <c r="J109" i="50" s="1"/>
  <c r="K109" i="50" s="1"/>
  <c r="L109" i="50" s="1"/>
  <c r="M109" i="50" s="1"/>
  <c r="N109" i="50" s="1"/>
  <c r="O109" i="50" s="1"/>
  <c r="P109" i="50" s="1"/>
  <c r="Q109" i="50" s="1"/>
  <c r="R109" i="50" s="1"/>
  <c r="S109" i="50" s="1"/>
  <c r="T109" i="50" s="1"/>
  <c r="U109" i="50" s="1"/>
  <c r="V109" i="50" s="1"/>
  <c r="W109" i="50" s="1"/>
  <c r="X109" i="50" s="1"/>
  <c r="Y109" i="50" s="1"/>
  <c r="Z109" i="50" s="1"/>
  <c r="AA109" i="50" s="1"/>
  <c r="AB109" i="50" s="1"/>
  <c r="AC109" i="50" s="1"/>
  <c r="AD109" i="50" s="1"/>
  <c r="AE109" i="50" s="1"/>
  <c r="D110" i="50" s="1"/>
  <c r="E110" i="50" s="1"/>
  <c r="F110" i="50" s="1"/>
  <c r="G110" i="50" s="1"/>
  <c r="H110" i="50" s="1"/>
  <c r="I110" i="50" s="1"/>
  <c r="J110" i="50" s="1"/>
  <c r="K110" i="50" s="1"/>
  <c r="L110" i="50" s="1"/>
  <c r="M110" i="50" s="1"/>
  <c r="N110" i="50" s="1"/>
  <c r="O110" i="50" s="1"/>
  <c r="P110" i="50" s="1"/>
  <c r="Q110" i="50" s="1"/>
  <c r="R110" i="50" s="1"/>
  <c r="S110" i="50" s="1"/>
  <c r="T110" i="50" s="1"/>
  <c r="U110" i="50" s="1"/>
  <c r="V110" i="50" s="1"/>
  <c r="W110" i="50" s="1"/>
  <c r="X110" i="50" s="1"/>
  <c r="Y110" i="50" s="1"/>
  <c r="Z110" i="50" s="1"/>
  <c r="AA110" i="50" s="1"/>
  <c r="AB110" i="50" s="1"/>
  <c r="AC110" i="50" s="1"/>
  <c r="AD110" i="50" s="1"/>
  <c r="AE110" i="50" s="1"/>
  <c r="D111" i="50" l="1"/>
  <c r="E111" i="50" l="1"/>
  <c r="D13" i="50"/>
  <c r="D14" i="50"/>
  <c r="D12" i="50"/>
  <c r="G8" i="50"/>
  <c r="E8" i="50"/>
  <c r="H8" i="50"/>
  <c r="M6" i="49"/>
  <c r="L6" i="49"/>
  <c r="J6" i="49"/>
  <c r="H6" i="49"/>
  <c r="G6" i="49"/>
  <c r="E6" i="49"/>
  <c r="M5" i="49"/>
  <c r="L5" i="49"/>
  <c r="J5" i="49"/>
  <c r="H5" i="49"/>
  <c r="G5" i="49"/>
  <c r="E5" i="49"/>
  <c r="E4" i="49"/>
  <c r="AI109" i="49"/>
  <c r="AI108" i="49"/>
  <c r="AI108" i="50" s="1"/>
  <c r="AI107" i="49"/>
  <c r="AI106" i="49"/>
  <c r="AI106" i="50" s="1"/>
  <c r="AI105" i="49"/>
  <c r="AI104" i="49"/>
  <c r="AI104" i="50" s="1"/>
  <c r="AI103" i="49"/>
  <c r="AI102" i="49"/>
  <c r="AI102" i="50" s="1"/>
  <c r="AY67" i="49"/>
  <c r="AJ109" i="49" s="1"/>
  <c r="AJ109" i="50" s="1"/>
  <c r="AY66" i="49"/>
  <c r="BH63" i="49"/>
  <c r="AW67" i="49" s="1"/>
  <c r="BF63" i="49"/>
  <c r="AW66" i="49" s="1"/>
  <c r="AF63" i="49"/>
  <c r="AY60" i="49"/>
  <c r="AJ108" i="49" s="1"/>
  <c r="AJ108" i="50" s="1"/>
  <c r="AY59" i="49"/>
  <c r="BH56" i="49"/>
  <c r="AW60" i="49" s="1"/>
  <c r="BF56" i="49"/>
  <c r="AW59" i="49" s="1"/>
  <c r="AF56" i="49"/>
  <c r="AY53" i="49"/>
  <c r="AJ107" i="49" s="1"/>
  <c r="AJ107" i="50" s="1"/>
  <c r="AY52" i="49"/>
  <c r="BH49" i="49"/>
  <c r="AW53" i="49" s="1"/>
  <c r="BF49" i="49"/>
  <c r="AW52" i="49" s="1"/>
  <c r="AF49" i="49"/>
  <c r="AY46" i="49"/>
  <c r="AJ106" i="49" s="1"/>
  <c r="AJ106" i="50" s="1"/>
  <c r="AY45" i="49"/>
  <c r="BH42" i="49"/>
  <c r="AW46" i="49" s="1"/>
  <c r="BF42" i="49"/>
  <c r="AW45" i="49" s="1"/>
  <c r="AF42" i="49"/>
  <c r="AY39" i="49"/>
  <c r="AJ105" i="49" s="1"/>
  <c r="AJ105" i="50" s="1"/>
  <c r="AY38" i="49"/>
  <c r="BH35" i="49"/>
  <c r="AW39" i="49" s="1"/>
  <c r="BF35" i="49"/>
  <c r="AW38" i="49" s="1"/>
  <c r="AF35" i="49"/>
  <c r="AY32" i="49"/>
  <c r="AJ104" i="49" s="1"/>
  <c r="AJ104" i="50" s="1"/>
  <c r="AY31" i="49"/>
  <c r="BH28" i="49"/>
  <c r="AW32" i="49" s="1"/>
  <c r="BF28" i="49"/>
  <c r="AW31" i="49" s="1"/>
  <c r="AF28" i="49"/>
  <c r="AY25" i="49"/>
  <c r="AJ103" i="49" s="1"/>
  <c r="AJ103" i="50" s="1"/>
  <c r="AY24" i="49"/>
  <c r="BH21" i="49"/>
  <c r="AW25" i="49" s="1"/>
  <c r="BF21" i="49"/>
  <c r="AW24" i="49" s="1"/>
  <c r="AF21" i="49"/>
  <c r="BH14" i="49"/>
  <c r="AW18" i="49" s="1"/>
  <c r="BF14" i="49"/>
  <c r="AW17" i="49" s="1"/>
  <c r="AF14" i="49"/>
  <c r="BH63" i="48"/>
  <c r="AW67" i="48" s="1"/>
  <c r="BF63" i="48"/>
  <c r="AW66" i="48" s="1"/>
  <c r="BH56" i="48"/>
  <c r="AW60" i="48" s="1"/>
  <c r="BF56" i="48"/>
  <c r="AW59" i="48" s="1"/>
  <c r="BH49" i="48"/>
  <c r="AW53" i="48" s="1"/>
  <c r="BF49" i="48"/>
  <c r="AW52" i="48" s="1"/>
  <c r="BH42" i="48"/>
  <c r="AW46" i="48" s="1"/>
  <c r="BF42" i="48"/>
  <c r="AW45" i="48" s="1"/>
  <c r="BH35" i="48"/>
  <c r="AW39" i="48" s="1"/>
  <c r="BF35" i="48"/>
  <c r="AW38" i="48" s="1"/>
  <c r="BH28" i="48"/>
  <c r="BF28" i="48"/>
  <c r="BH21" i="48"/>
  <c r="AW25" i="48" s="1"/>
  <c r="BF21" i="48"/>
  <c r="AW24" i="48" s="1"/>
  <c r="BH14" i="48"/>
  <c r="AW18" i="48" s="1"/>
  <c r="BF14" i="48"/>
  <c r="AW17" i="48" s="1"/>
  <c r="AI101" i="48"/>
  <c r="AI100" i="48"/>
  <c r="AI99" i="48"/>
  <c r="AI98" i="48"/>
  <c r="AM98" i="48" s="1"/>
  <c r="AI97" i="48"/>
  <c r="AI96" i="48"/>
  <c r="AI95" i="48"/>
  <c r="AM94" i="48"/>
  <c r="M6" i="48"/>
  <c r="L6" i="48"/>
  <c r="J6" i="48"/>
  <c r="H6" i="48"/>
  <c r="G6" i="48"/>
  <c r="E6" i="48"/>
  <c r="M5" i="48"/>
  <c r="L5" i="48"/>
  <c r="J5" i="48"/>
  <c r="H5" i="48"/>
  <c r="G5" i="48"/>
  <c r="E5" i="48"/>
  <c r="E4" i="48"/>
  <c r="AY67" i="48"/>
  <c r="AJ101" i="48" s="1"/>
  <c r="AY66" i="48"/>
  <c r="AF63" i="48"/>
  <c r="AY60" i="48"/>
  <c r="AJ100" i="48" s="1"/>
  <c r="AY59" i="48"/>
  <c r="AF56" i="48"/>
  <c r="AY53" i="48"/>
  <c r="AJ99" i="48" s="1"/>
  <c r="AY52" i="48"/>
  <c r="AF49" i="48"/>
  <c r="AY46" i="48"/>
  <c r="AJ98" i="48" s="1"/>
  <c r="AY45" i="48"/>
  <c r="AF42" i="48"/>
  <c r="AY39" i="48"/>
  <c r="AJ97" i="48" s="1"/>
  <c r="AY38" i="48"/>
  <c r="AF35" i="48"/>
  <c r="AY32" i="48"/>
  <c r="AJ96" i="48" s="1"/>
  <c r="AW32" i="48"/>
  <c r="AY31" i="48"/>
  <c r="AW31" i="48"/>
  <c r="AF28" i="48"/>
  <c r="AY25" i="48"/>
  <c r="AJ95" i="48" s="1"/>
  <c r="AF21" i="48"/>
  <c r="AF14" i="48"/>
  <c r="AM106" i="49" l="1"/>
  <c r="AM106" i="50" s="1"/>
  <c r="D87" i="48"/>
  <c r="E87" i="48" s="1"/>
  <c r="F87" i="48" s="1"/>
  <c r="G87" i="48" s="1"/>
  <c r="AN97" i="48"/>
  <c r="AN97" i="50" s="1"/>
  <c r="AN100" i="48"/>
  <c r="AN100" i="49" s="1"/>
  <c r="AM102" i="49"/>
  <c r="AM102" i="50" s="1"/>
  <c r="AM97" i="48"/>
  <c r="AI97" i="50"/>
  <c r="AI97" i="49"/>
  <c r="AI100" i="50"/>
  <c r="AI100" i="49"/>
  <c r="AM105" i="49"/>
  <c r="AM105" i="50" s="1"/>
  <c r="AI105" i="50"/>
  <c r="AM94" i="49"/>
  <c r="AM94" i="50"/>
  <c r="AI98" i="49"/>
  <c r="AI98" i="50"/>
  <c r="AM100" i="48"/>
  <c r="AN104" i="49"/>
  <c r="AN104" i="50" s="1"/>
  <c r="AM103" i="49"/>
  <c r="AM103" i="50" s="1"/>
  <c r="AI103" i="50"/>
  <c r="AM108" i="49"/>
  <c r="AM108" i="50" s="1"/>
  <c r="AM95" i="48"/>
  <c r="AI95" i="50"/>
  <c r="AI95" i="49"/>
  <c r="AM98" i="50"/>
  <c r="AM98" i="49"/>
  <c r="AM101" i="48"/>
  <c r="AI101" i="50"/>
  <c r="AI101" i="49"/>
  <c r="AM109" i="49"/>
  <c r="AM109" i="50" s="1"/>
  <c r="AI109" i="50"/>
  <c r="D16" i="50"/>
  <c r="AM96" i="48"/>
  <c r="AI96" i="50"/>
  <c r="AI96" i="49"/>
  <c r="AM99" i="48"/>
  <c r="AI99" i="50"/>
  <c r="AI99" i="49"/>
  <c r="AM104" i="49"/>
  <c r="AM104" i="50" s="1"/>
  <c r="AM107" i="49"/>
  <c r="AM107" i="50" s="1"/>
  <c r="AI107" i="50"/>
  <c r="F111" i="50"/>
  <c r="G111" i="50" s="1"/>
  <c r="E14" i="50"/>
  <c r="E13" i="50"/>
  <c r="E16" i="50" s="1"/>
  <c r="E12" i="50"/>
  <c r="AJ101" i="50"/>
  <c r="AJ101" i="49"/>
  <c r="AJ100" i="49"/>
  <c r="AJ100" i="50"/>
  <c r="AJ99" i="50"/>
  <c r="AJ99" i="49"/>
  <c r="AJ98" i="49"/>
  <c r="AJ98" i="50"/>
  <c r="AJ97" i="49"/>
  <c r="AJ97" i="50"/>
  <c r="AJ96" i="49"/>
  <c r="AJ96" i="50"/>
  <c r="AJ95" i="50"/>
  <c r="AJ95" i="49"/>
  <c r="D87" i="49"/>
  <c r="AN102" i="49"/>
  <c r="AN102" i="50" s="1"/>
  <c r="AN103" i="49"/>
  <c r="AN103" i="50" s="1"/>
  <c r="AN106" i="49"/>
  <c r="AN106" i="50" s="1"/>
  <c r="AN105" i="49"/>
  <c r="AN105" i="50" s="1"/>
  <c r="AN107" i="49"/>
  <c r="AN107" i="50" s="1"/>
  <c r="AN108" i="49"/>
  <c r="AN108" i="50" s="1"/>
  <c r="AN109" i="49"/>
  <c r="AN109" i="50" s="1"/>
  <c r="AN96" i="48"/>
  <c r="AN95" i="48"/>
  <c r="AN101" i="48"/>
  <c r="AN98" i="48"/>
  <c r="AN94" i="48"/>
  <c r="AN99" i="48"/>
  <c r="AN100" i="50" l="1"/>
  <c r="AN97" i="49"/>
  <c r="AM99" i="50"/>
  <c r="AM99" i="49"/>
  <c r="AM101" i="50"/>
  <c r="AM101" i="49"/>
  <c r="AN95" i="50"/>
  <c r="AN95" i="49"/>
  <c r="AM95" i="50"/>
  <c r="AM95" i="49"/>
  <c r="AN101" i="50"/>
  <c r="AN101" i="49"/>
  <c r="AN96" i="49"/>
  <c r="AN96" i="50"/>
  <c r="F14" i="50"/>
  <c r="F13" i="50"/>
  <c r="F16" i="50" s="1"/>
  <c r="F12" i="50"/>
  <c r="AM100" i="50"/>
  <c r="AM100" i="49"/>
  <c r="AN98" i="49"/>
  <c r="AN98" i="50"/>
  <c r="AN99" i="50"/>
  <c r="AN99" i="49"/>
  <c r="AM96" i="50"/>
  <c r="AM96" i="49"/>
  <c r="AM97" i="49"/>
  <c r="AM97" i="50"/>
  <c r="AN94" i="49"/>
  <c r="AN94" i="50"/>
  <c r="AY3" i="48"/>
  <c r="BB4" i="48" s="1"/>
  <c r="AY3" i="49"/>
  <c r="BB4" i="49" s="1"/>
  <c r="E87" i="49"/>
  <c r="H87" i="48"/>
  <c r="H111" i="50" l="1"/>
  <c r="G14" i="50"/>
  <c r="G13" i="50"/>
  <c r="G16" i="50" s="1"/>
  <c r="G12" i="50"/>
  <c r="F87" i="49"/>
  <c r="I87" i="48"/>
  <c r="I111" i="50" l="1"/>
  <c r="H14" i="50"/>
  <c r="H12" i="50"/>
  <c r="H13" i="50"/>
  <c r="H16" i="50" s="1"/>
  <c r="G87" i="49"/>
  <c r="J87" i="48"/>
  <c r="J111" i="50" l="1"/>
  <c r="I14" i="50"/>
  <c r="I13" i="50"/>
  <c r="I16" i="50" s="1"/>
  <c r="I12" i="50"/>
  <c r="H87" i="49"/>
  <c r="K87" i="48"/>
  <c r="K111" i="50" l="1"/>
  <c r="J14" i="50"/>
  <c r="J13" i="50"/>
  <c r="J16" i="50" s="1"/>
  <c r="J12" i="50"/>
  <c r="I87" i="49"/>
  <c r="L87" i="48"/>
  <c r="L111" i="50" l="1"/>
  <c r="K14" i="50"/>
  <c r="K13" i="50"/>
  <c r="K16" i="50" s="1"/>
  <c r="K12" i="50"/>
  <c r="J87" i="49"/>
  <c r="M87" i="48"/>
  <c r="M111" i="50" l="1"/>
  <c r="L12" i="50"/>
  <c r="L13" i="50"/>
  <c r="L16" i="50" s="1"/>
  <c r="L14" i="50"/>
  <c r="K87" i="49"/>
  <c r="N87" i="48"/>
  <c r="N111" i="50" l="1"/>
  <c r="M14" i="50"/>
  <c r="M13" i="50"/>
  <c r="M16" i="50" s="1"/>
  <c r="M12" i="50"/>
  <c r="L87" i="49"/>
  <c r="O87" i="48"/>
  <c r="O111" i="50" l="1"/>
  <c r="N14" i="50"/>
  <c r="N13" i="50"/>
  <c r="N16" i="50" s="1"/>
  <c r="N12" i="50"/>
  <c r="M87" i="49"/>
  <c r="P87" i="48"/>
  <c r="P111" i="50" l="1"/>
  <c r="O14" i="50"/>
  <c r="O13" i="50"/>
  <c r="O16" i="50" s="1"/>
  <c r="O12" i="50"/>
  <c r="N87" i="49"/>
  <c r="Q87" i="48"/>
  <c r="Q111" i="50" l="1"/>
  <c r="P12" i="50"/>
  <c r="P13" i="50"/>
  <c r="P16" i="50" s="1"/>
  <c r="P14" i="50"/>
  <c r="O87" i="49"/>
  <c r="R87" i="48"/>
  <c r="R111" i="50" l="1"/>
  <c r="Q14" i="50"/>
  <c r="Q13" i="50"/>
  <c r="Q16" i="50" s="1"/>
  <c r="Q12" i="50"/>
  <c r="P87" i="49"/>
  <c r="S87" i="48"/>
  <c r="S111" i="50" l="1"/>
  <c r="R14" i="50"/>
  <c r="R13" i="50"/>
  <c r="R16" i="50" s="1"/>
  <c r="R12" i="50"/>
  <c r="Q87" i="49"/>
  <c r="T87" i="48"/>
  <c r="T111" i="50" l="1"/>
  <c r="S14" i="50"/>
  <c r="S13" i="50"/>
  <c r="S16" i="50" s="1"/>
  <c r="S12" i="50"/>
  <c r="R87" i="49"/>
  <c r="U87" i="48"/>
  <c r="U111" i="50" l="1"/>
  <c r="T13" i="50"/>
  <c r="T16" i="50" s="1"/>
  <c r="T14" i="50"/>
  <c r="T12" i="50"/>
  <c r="S87" i="49"/>
  <c r="V87" i="48"/>
  <c r="V111" i="50" l="1"/>
  <c r="U14" i="50"/>
  <c r="U13" i="50"/>
  <c r="U16" i="50" s="1"/>
  <c r="U12" i="50"/>
  <c r="T87" i="49"/>
  <c r="W87" i="48"/>
  <c r="W111" i="50" l="1"/>
  <c r="V14" i="50"/>
  <c r="V13" i="50"/>
  <c r="V16" i="50" s="1"/>
  <c r="V12" i="50"/>
  <c r="U87" i="49"/>
  <c r="X87" i="48"/>
  <c r="X111" i="50" l="1"/>
  <c r="W14" i="50"/>
  <c r="W13" i="50"/>
  <c r="W16" i="50" s="1"/>
  <c r="W12" i="50"/>
  <c r="V87" i="49"/>
  <c r="Y87" i="48"/>
  <c r="Y111" i="50" l="1"/>
  <c r="X14" i="50"/>
  <c r="X12" i="50"/>
  <c r="X13" i="50"/>
  <c r="X16" i="50" s="1"/>
  <c r="W87" i="49"/>
  <c r="Z87" i="48"/>
  <c r="Z111" i="50" l="1"/>
  <c r="Y14" i="50"/>
  <c r="Y13" i="50"/>
  <c r="Y16" i="50" s="1"/>
  <c r="Y12" i="50"/>
  <c r="X87" i="49"/>
  <c r="AA87" i="48"/>
  <c r="AA111" i="50" l="1"/>
  <c r="Z14" i="50"/>
  <c r="Z13" i="50"/>
  <c r="Z16" i="50" s="1"/>
  <c r="Z12" i="50"/>
  <c r="Y87" i="49"/>
  <c r="AB87" i="48"/>
  <c r="AB111" i="50" l="1"/>
  <c r="AA14" i="50"/>
  <c r="AA13" i="50"/>
  <c r="AA16" i="50" s="1"/>
  <c r="AA12" i="50"/>
  <c r="Z87" i="49"/>
  <c r="AC87" i="48"/>
  <c r="AC111" i="50" l="1"/>
  <c r="AB12" i="50"/>
  <c r="AB13" i="50"/>
  <c r="AB16" i="50" s="1"/>
  <c r="AB14" i="50"/>
  <c r="AA87" i="49"/>
  <c r="AD87" i="48"/>
  <c r="AD111" i="50" l="1"/>
  <c r="AC14" i="50"/>
  <c r="AC13" i="50"/>
  <c r="AC16" i="50" s="1"/>
  <c r="AC12" i="50"/>
  <c r="AB87" i="49"/>
  <c r="AE87" i="48"/>
  <c r="AE111" i="50" l="1"/>
  <c r="AD14" i="50"/>
  <c r="AD13" i="50"/>
  <c r="AD16" i="50" s="1"/>
  <c r="AD12" i="50"/>
  <c r="AC87" i="49"/>
  <c r="D88" i="48"/>
  <c r="D112" i="50" l="1"/>
  <c r="AE14" i="50"/>
  <c r="AE13" i="50"/>
  <c r="AE12" i="50"/>
  <c r="AD87" i="49"/>
  <c r="E88" i="48"/>
  <c r="AE16" i="50" l="1"/>
  <c r="BC14" i="50"/>
  <c r="BD14" i="50" s="1"/>
  <c r="E112" i="50"/>
  <c r="D21" i="50"/>
  <c r="D20" i="50"/>
  <c r="D19" i="50"/>
  <c r="AE87" i="49"/>
  <c r="F88" i="48"/>
  <c r="F112" i="50" l="1"/>
  <c r="E21" i="50"/>
  <c r="E20" i="50"/>
  <c r="E23" i="50" s="1"/>
  <c r="E19" i="50"/>
  <c r="D23" i="50"/>
  <c r="AX18" i="50"/>
  <c r="AY18" i="50" s="1"/>
  <c r="AJ110" i="50" s="1"/>
  <c r="AX17" i="50"/>
  <c r="AY17" i="50" s="1"/>
  <c r="D88" i="49"/>
  <c r="G88" i="48"/>
  <c r="G112" i="50" l="1"/>
  <c r="F21" i="50"/>
  <c r="F20" i="50"/>
  <c r="F23" i="50" s="1"/>
  <c r="F19" i="50"/>
  <c r="E88" i="49"/>
  <c r="H88" i="48"/>
  <c r="H112" i="50" l="1"/>
  <c r="G20" i="50"/>
  <c r="G23" i="50" s="1"/>
  <c r="G19" i="50"/>
  <c r="G21" i="50"/>
  <c r="F88" i="49"/>
  <c r="I88" i="48"/>
  <c r="I112" i="50" l="1"/>
  <c r="H19" i="50"/>
  <c r="H21" i="50"/>
  <c r="H20" i="50"/>
  <c r="H23" i="50" s="1"/>
  <c r="G88" i="49"/>
  <c r="J88" i="48"/>
  <c r="J112" i="50" l="1"/>
  <c r="I21" i="50"/>
  <c r="I20" i="50"/>
  <c r="I23" i="50" s="1"/>
  <c r="I19" i="50"/>
  <c r="H88" i="49"/>
  <c r="K88" i="48"/>
  <c r="K112" i="50" l="1"/>
  <c r="J21" i="50"/>
  <c r="J20" i="50"/>
  <c r="J23" i="50" s="1"/>
  <c r="J19" i="50"/>
  <c r="I88" i="49"/>
  <c r="L88" i="48"/>
  <c r="L112" i="50" l="1"/>
  <c r="K21" i="50"/>
  <c r="K20" i="50"/>
  <c r="K23" i="50" s="1"/>
  <c r="K19" i="50"/>
  <c r="J88" i="49"/>
  <c r="M88" i="48"/>
  <c r="M112" i="50" l="1"/>
  <c r="L20" i="50"/>
  <c r="L23" i="50" s="1"/>
  <c r="L19" i="50"/>
  <c r="L21" i="50"/>
  <c r="K88" i="49"/>
  <c r="N88" i="48"/>
  <c r="N112" i="50" l="1"/>
  <c r="M21" i="50"/>
  <c r="M20" i="50"/>
  <c r="M23" i="50" s="1"/>
  <c r="M19" i="50"/>
  <c r="L88" i="49"/>
  <c r="O88" i="48"/>
  <c r="O112" i="50" l="1"/>
  <c r="N19" i="50"/>
  <c r="N21" i="50"/>
  <c r="N20" i="50"/>
  <c r="N23" i="50" s="1"/>
  <c r="M88" i="49"/>
  <c r="P88" i="48"/>
  <c r="P112" i="50" l="1"/>
  <c r="O21" i="50"/>
  <c r="O20" i="50"/>
  <c r="O23" i="50" s="1"/>
  <c r="O19" i="50"/>
  <c r="N88" i="49"/>
  <c r="Q88" i="48"/>
  <c r="Q112" i="50" l="1"/>
  <c r="P21" i="50"/>
  <c r="P20" i="50"/>
  <c r="P23" i="50" s="1"/>
  <c r="P19" i="50"/>
  <c r="O88" i="49"/>
  <c r="R88" i="48"/>
  <c r="R112" i="50" l="1"/>
  <c r="Q21" i="50"/>
  <c r="Q20" i="50"/>
  <c r="Q23" i="50" s="1"/>
  <c r="Q19" i="50"/>
  <c r="P88" i="49"/>
  <c r="S88" i="48"/>
  <c r="S112" i="50" l="1"/>
  <c r="R20" i="50"/>
  <c r="R23" i="50" s="1"/>
  <c r="R19" i="50"/>
  <c r="R21" i="50"/>
  <c r="Q88" i="49"/>
  <c r="T88" i="48"/>
  <c r="T112" i="50" l="1"/>
  <c r="S19" i="50"/>
  <c r="S21" i="50"/>
  <c r="S20" i="50"/>
  <c r="S23" i="50" s="1"/>
  <c r="R88" i="49"/>
  <c r="U88" i="48"/>
  <c r="U112" i="50" l="1"/>
  <c r="T21" i="50"/>
  <c r="T20" i="50"/>
  <c r="T23" i="50" s="1"/>
  <c r="T19" i="50"/>
  <c r="S88" i="49"/>
  <c r="V88" i="48"/>
  <c r="V112" i="50" l="1"/>
  <c r="U21" i="50"/>
  <c r="U20" i="50"/>
  <c r="U23" i="50" s="1"/>
  <c r="U19" i="50"/>
  <c r="T88" i="49"/>
  <c r="W88" i="48"/>
  <c r="W112" i="50" l="1"/>
  <c r="V21" i="50"/>
  <c r="V20" i="50"/>
  <c r="V23" i="50" s="1"/>
  <c r="V19" i="50"/>
  <c r="U88" i="49"/>
  <c r="X88" i="48"/>
  <c r="X112" i="50" l="1"/>
  <c r="W20" i="50"/>
  <c r="W23" i="50" s="1"/>
  <c r="W19" i="50"/>
  <c r="W21" i="50"/>
  <c r="V88" i="49"/>
  <c r="Y88" i="48"/>
  <c r="Y112" i="50" l="1"/>
  <c r="X19" i="50"/>
  <c r="X21" i="50"/>
  <c r="X20" i="50"/>
  <c r="X23" i="50" s="1"/>
  <c r="W88" i="49"/>
  <c r="Z88" i="48"/>
  <c r="Z112" i="50" l="1"/>
  <c r="Y21" i="50"/>
  <c r="Y20" i="50"/>
  <c r="Y23" i="50" s="1"/>
  <c r="Y19" i="50"/>
  <c r="X88" i="49"/>
  <c r="AA88" i="48"/>
  <c r="AA112" i="50" l="1"/>
  <c r="Z21" i="50"/>
  <c r="Z20" i="50"/>
  <c r="Z23" i="50" s="1"/>
  <c r="Z19" i="50"/>
  <c r="Y88" i="49"/>
  <c r="AB88" i="48"/>
  <c r="AB112" i="50" l="1"/>
  <c r="AA21" i="50"/>
  <c r="AA20" i="50"/>
  <c r="AA23" i="50" s="1"/>
  <c r="AA19" i="50"/>
  <c r="Z88" i="49"/>
  <c r="AC88" i="48"/>
  <c r="AC112" i="50" l="1"/>
  <c r="AB21" i="50"/>
  <c r="AB20" i="50"/>
  <c r="AB23" i="50" s="1"/>
  <c r="AB19" i="50"/>
  <c r="AA88" i="49"/>
  <c r="AD88" i="48"/>
  <c r="AD112" i="50" l="1"/>
  <c r="AC21" i="50"/>
  <c r="AC20" i="50"/>
  <c r="AC23" i="50" s="1"/>
  <c r="AC19" i="50"/>
  <c r="AB88" i="49"/>
  <c r="AE88" i="48"/>
  <c r="AE112" i="50" l="1"/>
  <c r="AD19" i="50"/>
  <c r="AD20" i="50"/>
  <c r="AD23" i="50" s="1"/>
  <c r="AD21" i="50"/>
  <c r="AC88" i="49"/>
  <c r="D89" i="48"/>
  <c r="D113" i="50" l="1"/>
  <c r="AE21" i="50"/>
  <c r="AE20" i="50"/>
  <c r="AE19" i="50"/>
  <c r="AD88" i="49"/>
  <c r="E89" i="48"/>
  <c r="AE23" i="50" l="1"/>
  <c r="BC21" i="50"/>
  <c r="BD21" i="50" s="1"/>
  <c r="E113" i="50"/>
  <c r="D28" i="50"/>
  <c r="D27" i="50"/>
  <c r="D26" i="50"/>
  <c r="AE88" i="49"/>
  <c r="F89" i="48"/>
  <c r="D30" i="50" l="1"/>
  <c r="F113" i="50"/>
  <c r="E28" i="50"/>
  <c r="E27" i="50"/>
  <c r="E30" i="50" s="1"/>
  <c r="E26" i="50"/>
  <c r="AX24" i="50"/>
  <c r="AX25" i="50"/>
  <c r="D89" i="49"/>
  <c r="G89" i="48"/>
  <c r="G113" i="50" l="1"/>
  <c r="F28" i="50"/>
  <c r="F26" i="50"/>
  <c r="F27" i="50"/>
  <c r="F30" i="50" s="1"/>
  <c r="E89" i="49"/>
  <c r="H89" i="48"/>
  <c r="H113" i="50" l="1"/>
  <c r="G28" i="50"/>
  <c r="G27" i="50"/>
  <c r="G30" i="50" s="1"/>
  <c r="G26" i="50"/>
  <c r="F89" i="49"/>
  <c r="I89" i="48"/>
  <c r="I113" i="50" l="1"/>
  <c r="H28" i="50"/>
  <c r="H27" i="50"/>
  <c r="H30" i="50" s="1"/>
  <c r="H26" i="50"/>
  <c r="G89" i="49"/>
  <c r="J89" i="48"/>
  <c r="J113" i="50" l="1"/>
  <c r="I28" i="50"/>
  <c r="I27" i="50"/>
  <c r="I26" i="50"/>
  <c r="H89" i="49"/>
  <c r="K89" i="48"/>
  <c r="I30" i="50" l="1"/>
  <c r="K113" i="50"/>
  <c r="J26" i="50"/>
  <c r="J27" i="50"/>
  <c r="J30" i="50" s="1"/>
  <c r="J28" i="50"/>
  <c r="I89" i="49"/>
  <c r="L89" i="48"/>
  <c r="L113" i="50" l="1"/>
  <c r="K28" i="50"/>
  <c r="K27" i="50"/>
  <c r="K30" i="50" s="1"/>
  <c r="K26" i="50"/>
  <c r="J89" i="49"/>
  <c r="M89" i="48"/>
  <c r="M113" i="50" l="1"/>
  <c r="L28" i="50"/>
  <c r="L27" i="50"/>
  <c r="L30" i="50" s="1"/>
  <c r="L26" i="50"/>
  <c r="K89" i="49"/>
  <c r="N89" i="48"/>
  <c r="N113" i="50" l="1"/>
  <c r="M28" i="50"/>
  <c r="M27" i="50"/>
  <c r="M30" i="50" s="1"/>
  <c r="M26" i="50"/>
  <c r="L89" i="49"/>
  <c r="O89" i="48"/>
  <c r="O113" i="50" l="1"/>
  <c r="N26" i="50"/>
  <c r="N27" i="50"/>
  <c r="N30" i="50" s="1"/>
  <c r="N28" i="50"/>
  <c r="M89" i="49"/>
  <c r="P89" i="48"/>
  <c r="P113" i="50" l="1"/>
  <c r="O28" i="50"/>
  <c r="O27" i="50"/>
  <c r="O30" i="50" s="1"/>
  <c r="O26" i="50"/>
  <c r="N89" i="49"/>
  <c r="Q89" i="48"/>
  <c r="Q113" i="50" l="1"/>
  <c r="P28" i="50"/>
  <c r="P27" i="50"/>
  <c r="P30" i="50" s="1"/>
  <c r="P26" i="50"/>
  <c r="O89" i="49"/>
  <c r="R89" i="48"/>
  <c r="R113" i="50" l="1"/>
  <c r="Q28" i="50"/>
  <c r="Q27" i="50"/>
  <c r="Q30" i="50" s="1"/>
  <c r="Q26" i="50"/>
  <c r="P89" i="49"/>
  <c r="S89" i="48"/>
  <c r="S113" i="50" l="1"/>
  <c r="R27" i="50"/>
  <c r="R30" i="50" s="1"/>
  <c r="R28" i="50"/>
  <c r="R26" i="50"/>
  <c r="Q89" i="49"/>
  <c r="T89" i="48"/>
  <c r="T113" i="50" l="1"/>
  <c r="S28" i="50"/>
  <c r="S27" i="50"/>
  <c r="S30" i="50" s="1"/>
  <c r="S26" i="50"/>
  <c r="R89" i="49"/>
  <c r="U89" i="48"/>
  <c r="U113" i="50" l="1"/>
  <c r="T28" i="50"/>
  <c r="T27" i="50"/>
  <c r="T30" i="50" s="1"/>
  <c r="T26" i="50"/>
  <c r="S89" i="49"/>
  <c r="V89" i="48"/>
  <c r="V113" i="50" l="1"/>
  <c r="U28" i="50"/>
  <c r="U27" i="50"/>
  <c r="U30" i="50" s="1"/>
  <c r="U26" i="50"/>
  <c r="T89" i="49"/>
  <c r="W89" i="48"/>
  <c r="W113" i="50" l="1"/>
  <c r="V28" i="50"/>
  <c r="V26" i="50"/>
  <c r="V27" i="50"/>
  <c r="V30" i="50" s="1"/>
  <c r="U89" i="49"/>
  <c r="X89" i="48"/>
  <c r="X113" i="50" l="1"/>
  <c r="W28" i="50"/>
  <c r="W27" i="50"/>
  <c r="W30" i="50" s="1"/>
  <c r="W26" i="50"/>
  <c r="V89" i="49"/>
  <c r="Y89" i="48"/>
  <c r="Y113" i="50" l="1"/>
  <c r="X28" i="50"/>
  <c r="X27" i="50"/>
  <c r="X30" i="50" s="1"/>
  <c r="X26" i="50"/>
  <c r="W89" i="49"/>
  <c r="Z89" i="48"/>
  <c r="Z113" i="50" l="1"/>
  <c r="Y28" i="50"/>
  <c r="Y27" i="50"/>
  <c r="Y30" i="50" s="1"/>
  <c r="Y26" i="50"/>
  <c r="X89" i="49"/>
  <c r="AA89" i="48"/>
  <c r="AA113" i="50" l="1"/>
  <c r="Z26" i="50"/>
  <c r="Z27" i="50"/>
  <c r="Z30" i="50" s="1"/>
  <c r="Z28" i="50"/>
  <c r="Y89" i="49"/>
  <c r="AB89" i="48"/>
  <c r="AB113" i="50" l="1"/>
  <c r="AA28" i="50"/>
  <c r="AA27" i="50"/>
  <c r="AA30" i="50" s="1"/>
  <c r="AA26" i="50"/>
  <c r="Z89" i="49"/>
  <c r="AC89" i="48"/>
  <c r="AC113" i="50" l="1"/>
  <c r="AB28" i="50"/>
  <c r="AB27" i="50"/>
  <c r="AB30" i="50" s="1"/>
  <c r="AB26" i="50"/>
  <c r="AA89" i="49"/>
  <c r="AD89" i="48"/>
  <c r="AD113" i="50" l="1"/>
  <c r="AC28" i="50"/>
  <c r="AC27" i="50"/>
  <c r="AC30" i="50" s="1"/>
  <c r="AC26" i="50"/>
  <c r="AB89" i="49"/>
  <c r="AE89" i="48"/>
  <c r="AE113" i="50" l="1"/>
  <c r="AD26" i="50"/>
  <c r="AD27" i="50"/>
  <c r="AD30" i="50" s="1"/>
  <c r="AD28" i="50"/>
  <c r="AC89" i="49"/>
  <c r="D90" i="48"/>
  <c r="D114" i="50" l="1"/>
  <c r="AE28" i="50"/>
  <c r="AE27" i="50"/>
  <c r="AE26" i="50"/>
  <c r="AD89" i="49"/>
  <c r="E90" i="48"/>
  <c r="AE30" i="50" l="1"/>
  <c r="BC28" i="50"/>
  <c r="BD28" i="50" s="1"/>
  <c r="E114" i="50"/>
  <c r="D35" i="50"/>
  <c r="D34" i="50"/>
  <c r="D33" i="50"/>
  <c r="AE89" i="49"/>
  <c r="F90" i="48"/>
  <c r="D37" i="50" l="1"/>
  <c r="F114" i="50"/>
  <c r="E35" i="50"/>
  <c r="E34" i="50"/>
  <c r="E37" i="50" s="1"/>
  <c r="E33" i="50"/>
  <c r="AX31" i="50"/>
  <c r="AX32" i="50"/>
  <c r="D90" i="49"/>
  <c r="G90" i="48"/>
  <c r="G114" i="50" l="1"/>
  <c r="F33" i="50"/>
  <c r="F34" i="50"/>
  <c r="F37" i="50" s="1"/>
  <c r="F35" i="50"/>
  <c r="E90" i="49"/>
  <c r="H90" i="48"/>
  <c r="H114" i="50" l="1"/>
  <c r="G35" i="50"/>
  <c r="G34" i="50"/>
  <c r="G37" i="50" s="1"/>
  <c r="G33" i="50"/>
  <c r="F90" i="49"/>
  <c r="I90" i="48"/>
  <c r="I114" i="50" l="1"/>
  <c r="H35" i="50"/>
  <c r="H34" i="50"/>
  <c r="H37" i="50" s="1"/>
  <c r="H33" i="50"/>
  <c r="G90" i="49"/>
  <c r="J90" i="48"/>
  <c r="J114" i="50" l="1"/>
  <c r="I35" i="50"/>
  <c r="I34" i="50"/>
  <c r="I33" i="50"/>
  <c r="H90" i="49"/>
  <c r="K90" i="48"/>
  <c r="I37" i="50" l="1"/>
  <c r="K114" i="50"/>
  <c r="J33" i="50"/>
  <c r="J34" i="50"/>
  <c r="J37" i="50" s="1"/>
  <c r="J35" i="50"/>
  <c r="I90" i="49"/>
  <c r="L90" i="48"/>
  <c r="L114" i="50" l="1"/>
  <c r="K35" i="50"/>
  <c r="K34" i="50"/>
  <c r="K37" i="50" s="1"/>
  <c r="K33" i="50"/>
  <c r="J90" i="49"/>
  <c r="M90" i="48"/>
  <c r="M114" i="50" l="1"/>
  <c r="L35" i="50"/>
  <c r="L34" i="50"/>
  <c r="L37" i="50" s="1"/>
  <c r="L33" i="50"/>
  <c r="K90" i="49"/>
  <c r="N90" i="48"/>
  <c r="N114" i="50" l="1"/>
  <c r="M35" i="50"/>
  <c r="M34" i="50"/>
  <c r="M37" i="50" s="1"/>
  <c r="M33" i="50"/>
  <c r="L90" i="49"/>
  <c r="O90" i="48"/>
  <c r="O114" i="50" l="1"/>
  <c r="N34" i="50"/>
  <c r="N37" i="50" s="1"/>
  <c r="N35" i="50"/>
  <c r="N33" i="50"/>
  <c r="M90" i="49"/>
  <c r="P90" i="48"/>
  <c r="P114" i="50" l="1"/>
  <c r="O35" i="50"/>
  <c r="O34" i="50"/>
  <c r="O37" i="50" s="1"/>
  <c r="O33" i="50"/>
  <c r="N90" i="49"/>
  <c r="Q90" i="48"/>
  <c r="Q114" i="50" l="1"/>
  <c r="P35" i="50"/>
  <c r="P34" i="50"/>
  <c r="P37" i="50" s="1"/>
  <c r="P33" i="50"/>
  <c r="O90" i="49"/>
  <c r="R90" i="48"/>
  <c r="R114" i="50" l="1"/>
  <c r="Q35" i="50"/>
  <c r="Q34" i="50"/>
  <c r="Q37" i="50" s="1"/>
  <c r="Q33" i="50"/>
  <c r="P90" i="49"/>
  <c r="S90" i="48"/>
  <c r="S114" i="50" l="1"/>
  <c r="R35" i="50"/>
  <c r="R33" i="50"/>
  <c r="R34" i="50"/>
  <c r="R37" i="50" s="1"/>
  <c r="Q90" i="49"/>
  <c r="T90" i="48"/>
  <c r="T114" i="50" l="1"/>
  <c r="S35" i="50"/>
  <c r="S34" i="50"/>
  <c r="S37" i="50" s="1"/>
  <c r="S33" i="50"/>
  <c r="R90" i="49"/>
  <c r="U90" i="48"/>
  <c r="U114" i="50" l="1"/>
  <c r="T35" i="50"/>
  <c r="T34" i="50"/>
  <c r="T37" i="50" s="1"/>
  <c r="T33" i="50"/>
  <c r="S90" i="49"/>
  <c r="V90" i="48"/>
  <c r="V114" i="50" l="1"/>
  <c r="U35" i="50"/>
  <c r="U34" i="50"/>
  <c r="U37" i="50" s="1"/>
  <c r="U33" i="50"/>
  <c r="T90" i="49"/>
  <c r="W90" i="48"/>
  <c r="W114" i="50" l="1"/>
  <c r="V33" i="50"/>
  <c r="V34" i="50"/>
  <c r="V37" i="50" s="1"/>
  <c r="V35" i="50"/>
  <c r="U90" i="49"/>
  <c r="X90" i="48"/>
  <c r="X114" i="50" l="1"/>
  <c r="W35" i="50"/>
  <c r="W34" i="50"/>
  <c r="W37" i="50" s="1"/>
  <c r="W33" i="50"/>
  <c r="V90" i="49"/>
  <c r="Y90" i="48"/>
  <c r="Y114" i="50" l="1"/>
  <c r="X35" i="50"/>
  <c r="X34" i="50"/>
  <c r="X37" i="50" s="1"/>
  <c r="X33" i="50"/>
  <c r="W90" i="49"/>
  <c r="Z90" i="48"/>
  <c r="Z114" i="50" l="1"/>
  <c r="Y35" i="50"/>
  <c r="Y34" i="50"/>
  <c r="Y37" i="50" s="1"/>
  <c r="Y33" i="50"/>
  <c r="X90" i="49"/>
  <c r="AA90" i="48"/>
  <c r="AA114" i="50" l="1"/>
  <c r="Z35" i="50"/>
  <c r="Z33" i="50"/>
  <c r="Z34" i="50"/>
  <c r="Z37" i="50" s="1"/>
  <c r="Y90" i="49"/>
  <c r="AB90" i="48"/>
  <c r="AB114" i="50" l="1"/>
  <c r="AA34" i="50"/>
  <c r="AA37" i="50" s="1"/>
  <c r="AA33" i="50"/>
  <c r="AA35" i="50"/>
  <c r="Z90" i="49"/>
  <c r="AC90" i="48"/>
  <c r="AC114" i="50" l="1"/>
  <c r="AB34" i="50"/>
  <c r="AB37" i="50" s="1"/>
  <c r="AB33" i="50"/>
  <c r="AB35" i="50"/>
  <c r="AA90" i="49"/>
  <c r="AD90" i="48"/>
  <c r="AD114" i="50" l="1"/>
  <c r="AC35" i="50"/>
  <c r="AC34" i="50"/>
  <c r="AC37" i="50" s="1"/>
  <c r="AC33" i="50"/>
  <c r="AB90" i="49"/>
  <c r="AE90" i="48"/>
  <c r="AE114" i="50" l="1"/>
  <c r="AD35" i="50"/>
  <c r="AD34" i="50"/>
  <c r="AD37" i="50" s="1"/>
  <c r="AD33" i="50"/>
  <c r="AC90" i="49"/>
  <c r="D91" i="48"/>
  <c r="D115" i="50" l="1"/>
  <c r="AE35" i="50"/>
  <c r="AE34" i="50"/>
  <c r="AE33" i="50"/>
  <c r="AD90" i="49"/>
  <c r="E91" i="48"/>
  <c r="AE37" i="50" l="1"/>
  <c r="BC35" i="50"/>
  <c r="BD35" i="50" s="1"/>
  <c r="E115" i="50"/>
  <c r="D41" i="50"/>
  <c r="D40" i="50"/>
  <c r="D42" i="50"/>
  <c r="AE90" i="49"/>
  <c r="F91" i="48"/>
  <c r="D44" i="50" l="1"/>
  <c r="F115" i="50"/>
  <c r="E42" i="50"/>
  <c r="E41" i="50"/>
  <c r="E44" i="50" s="1"/>
  <c r="E40" i="50"/>
  <c r="AX39" i="50"/>
  <c r="AX38" i="50"/>
  <c r="D91" i="49"/>
  <c r="G91" i="48"/>
  <c r="G115" i="50" l="1"/>
  <c r="F42" i="50"/>
  <c r="F41" i="50"/>
  <c r="F44" i="50" s="1"/>
  <c r="F40" i="50"/>
  <c r="E91" i="49"/>
  <c r="H91" i="48"/>
  <c r="H115" i="50" l="1"/>
  <c r="G42" i="50"/>
  <c r="G41" i="50"/>
  <c r="G44" i="50" s="1"/>
  <c r="G40" i="50"/>
  <c r="F91" i="49"/>
  <c r="I91" i="48"/>
  <c r="I115" i="50" l="1"/>
  <c r="H42" i="50"/>
  <c r="H40" i="50"/>
  <c r="H41" i="50"/>
  <c r="H44" i="50" s="1"/>
  <c r="G91" i="49"/>
  <c r="J91" i="48"/>
  <c r="J115" i="50" l="1"/>
  <c r="I42" i="50"/>
  <c r="I41" i="50"/>
  <c r="I44" i="50" s="1"/>
  <c r="I40" i="50"/>
  <c r="H91" i="49"/>
  <c r="K91" i="48"/>
  <c r="K115" i="50" l="1"/>
  <c r="J42" i="50"/>
  <c r="J41" i="50"/>
  <c r="J44" i="50" s="1"/>
  <c r="J40" i="50"/>
  <c r="I91" i="49"/>
  <c r="L91" i="48"/>
  <c r="L115" i="50" l="1"/>
  <c r="K42" i="50"/>
  <c r="K41" i="50"/>
  <c r="K44" i="50" s="1"/>
  <c r="K40" i="50"/>
  <c r="J91" i="49"/>
  <c r="M91" i="48"/>
  <c r="M115" i="50" l="1"/>
  <c r="L40" i="50"/>
  <c r="L41" i="50"/>
  <c r="L44" i="50" s="1"/>
  <c r="L42" i="50"/>
  <c r="K91" i="49"/>
  <c r="N91" i="48"/>
  <c r="N115" i="50" l="1"/>
  <c r="M42" i="50"/>
  <c r="M41" i="50"/>
  <c r="M44" i="50" s="1"/>
  <c r="M40" i="50"/>
  <c r="L91" i="49"/>
  <c r="O91" i="48"/>
  <c r="O115" i="50" l="1"/>
  <c r="N42" i="50"/>
  <c r="N41" i="50"/>
  <c r="N44" i="50" s="1"/>
  <c r="N40" i="50"/>
  <c r="M91" i="49"/>
  <c r="P91" i="48"/>
  <c r="P115" i="50" l="1"/>
  <c r="O42" i="50"/>
  <c r="O41" i="50"/>
  <c r="O44" i="50" s="1"/>
  <c r="O40" i="50"/>
  <c r="N91" i="49"/>
  <c r="Q91" i="48"/>
  <c r="Q115" i="50" l="1"/>
  <c r="P41" i="50"/>
  <c r="P44" i="50" s="1"/>
  <c r="P42" i="50"/>
  <c r="P40" i="50"/>
  <c r="O91" i="49"/>
  <c r="R91" i="48"/>
  <c r="R115" i="50" l="1"/>
  <c r="Q42" i="50"/>
  <c r="Q41" i="50"/>
  <c r="Q44" i="50" s="1"/>
  <c r="Q40" i="50"/>
  <c r="P91" i="49"/>
  <c r="S91" i="48"/>
  <c r="S115" i="50" l="1"/>
  <c r="R42" i="50"/>
  <c r="R41" i="50"/>
  <c r="R44" i="50" s="1"/>
  <c r="R40" i="50"/>
  <c r="Q91" i="49"/>
  <c r="T91" i="48"/>
  <c r="T115" i="50" l="1"/>
  <c r="S42" i="50"/>
  <c r="S41" i="50"/>
  <c r="S44" i="50" s="1"/>
  <c r="S40" i="50"/>
  <c r="R91" i="49"/>
  <c r="U91" i="48"/>
  <c r="U115" i="50" l="1"/>
  <c r="T41" i="50"/>
  <c r="T44" i="50" s="1"/>
  <c r="T40" i="50"/>
  <c r="T42" i="50"/>
  <c r="S91" i="49"/>
  <c r="V91" i="48"/>
  <c r="V115" i="50" l="1"/>
  <c r="U42" i="50"/>
  <c r="U41" i="50"/>
  <c r="U44" i="50" s="1"/>
  <c r="U40" i="50"/>
  <c r="T91" i="49"/>
  <c r="W91" i="48"/>
  <c r="W115" i="50" l="1"/>
  <c r="V42" i="50"/>
  <c r="V41" i="50"/>
  <c r="V44" i="50" s="1"/>
  <c r="V40" i="50"/>
  <c r="U91" i="49"/>
  <c r="X91" i="48"/>
  <c r="X115" i="50" l="1"/>
  <c r="W42" i="50"/>
  <c r="W41" i="50"/>
  <c r="W44" i="50" s="1"/>
  <c r="W40" i="50"/>
  <c r="V91" i="49"/>
  <c r="Y91" i="48"/>
  <c r="Y115" i="50" l="1"/>
  <c r="X42" i="50"/>
  <c r="X40" i="50"/>
  <c r="X41" i="50"/>
  <c r="X44" i="50" s="1"/>
  <c r="W91" i="49"/>
  <c r="Z91" i="48"/>
  <c r="Z115" i="50" l="1"/>
  <c r="Y42" i="50"/>
  <c r="Y41" i="50"/>
  <c r="Y44" i="50" s="1"/>
  <c r="Y40" i="50"/>
  <c r="X91" i="49"/>
  <c r="AA91" i="48"/>
  <c r="AA115" i="50" l="1"/>
  <c r="Z42" i="50"/>
  <c r="Z41" i="50"/>
  <c r="Z44" i="50" s="1"/>
  <c r="Z40" i="50"/>
  <c r="Y91" i="49"/>
  <c r="AB91" i="48"/>
  <c r="AB115" i="50" l="1"/>
  <c r="AA42" i="50"/>
  <c r="AA41" i="50"/>
  <c r="AA44" i="50" s="1"/>
  <c r="AA40" i="50"/>
  <c r="Z91" i="49"/>
  <c r="AC91" i="48"/>
  <c r="AC115" i="50" l="1"/>
  <c r="AB40" i="50"/>
  <c r="AB41" i="50"/>
  <c r="AB44" i="50" s="1"/>
  <c r="AB42" i="50"/>
  <c r="AA91" i="49"/>
  <c r="AD91" i="48"/>
  <c r="AD115" i="50" l="1"/>
  <c r="AC42" i="50"/>
  <c r="AC41" i="50"/>
  <c r="AC44" i="50" s="1"/>
  <c r="AC40" i="50"/>
  <c r="AB91" i="49"/>
  <c r="AE91" i="48"/>
  <c r="AE115" i="50" l="1"/>
  <c r="AD42" i="50"/>
  <c r="AD41" i="50"/>
  <c r="AD44" i="50" s="1"/>
  <c r="AD40" i="50"/>
  <c r="AC91" i="49"/>
  <c r="D92" i="48"/>
  <c r="D116" i="50" l="1"/>
  <c r="AE42" i="50"/>
  <c r="AE41" i="50"/>
  <c r="AE40" i="50"/>
  <c r="AD91" i="49"/>
  <c r="E92" i="48"/>
  <c r="AE44" i="50" l="1"/>
  <c r="BC42" i="50"/>
  <c r="BD42" i="50" s="1"/>
  <c r="E116" i="50"/>
  <c r="D49" i="50"/>
  <c r="D47" i="50"/>
  <c r="D48" i="50"/>
  <c r="AE91" i="49"/>
  <c r="F92" i="48"/>
  <c r="F116" i="50" l="1"/>
  <c r="E49" i="50"/>
  <c r="E48" i="50"/>
  <c r="E51" i="50" s="1"/>
  <c r="E47" i="50"/>
  <c r="D51" i="50"/>
  <c r="AX46" i="50"/>
  <c r="AX45" i="50"/>
  <c r="D92" i="49"/>
  <c r="G92" i="48"/>
  <c r="G116" i="50" l="1"/>
  <c r="F49" i="50"/>
  <c r="F48" i="50"/>
  <c r="F51" i="50" s="1"/>
  <c r="F47" i="50"/>
  <c r="E92" i="49"/>
  <c r="H92" i="48"/>
  <c r="H116" i="50" l="1"/>
  <c r="G49" i="50"/>
  <c r="G48" i="50"/>
  <c r="G51" i="50" s="1"/>
  <c r="G47" i="50"/>
  <c r="F92" i="49"/>
  <c r="I92" i="48"/>
  <c r="I116" i="50" l="1"/>
  <c r="H47" i="50"/>
  <c r="H48" i="50"/>
  <c r="H51" i="50" s="1"/>
  <c r="H49" i="50"/>
  <c r="G92" i="49"/>
  <c r="J92" i="48"/>
  <c r="J116" i="50" l="1"/>
  <c r="I49" i="50"/>
  <c r="I48" i="50"/>
  <c r="I51" i="50" s="1"/>
  <c r="I47" i="50"/>
  <c r="H92" i="49"/>
  <c r="K92" i="48"/>
  <c r="K116" i="50" l="1"/>
  <c r="J49" i="50"/>
  <c r="J48" i="50"/>
  <c r="J51" i="50" s="1"/>
  <c r="J47" i="50"/>
  <c r="I92" i="49"/>
  <c r="L92" i="48"/>
  <c r="L116" i="50" l="1"/>
  <c r="K49" i="50"/>
  <c r="K48" i="50"/>
  <c r="K51" i="50" s="1"/>
  <c r="K47" i="50"/>
  <c r="J92" i="49"/>
  <c r="M92" i="48"/>
  <c r="M116" i="50" l="1"/>
  <c r="L47" i="50"/>
  <c r="L48" i="50"/>
  <c r="L51" i="50" s="1"/>
  <c r="L49" i="50"/>
  <c r="K92" i="49"/>
  <c r="N92" i="48"/>
  <c r="N116" i="50" l="1"/>
  <c r="M49" i="50"/>
  <c r="M48" i="50"/>
  <c r="M51" i="50" s="1"/>
  <c r="M47" i="50"/>
  <c r="L92" i="49"/>
  <c r="O92" i="48"/>
  <c r="O116" i="50" l="1"/>
  <c r="N49" i="50"/>
  <c r="N48" i="50"/>
  <c r="N51" i="50" s="1"/>
  <c r="N47" i="50"/>
  <c r="M92" i="49"/>
  <c r="P92" i="48"/>
  <c r="P116" i="50" l="1"/>
  <c r="O49" i="50"/>
  <c r="O48" i="50"/>
  <c r="O51" i="50" s="1"/>
  <c r="O47" i="50"/>
  <c r="N92" i="49"/>
  <c r="Q92" i="48"/>
  <c r="Q116" i="50" l="1"/>
  <c r="P48" i="50"/>
  <c r="P51" i="50" s="1"/>
  <c r="P49" i="50"/>
  <c r="P47" i="50"/>
  <c r="O92" i="49"/>
  <c r="R92" i="48"/>
  <c r="R116" i="50" l="1"/>
  <c r="Q49" i="50"/>
  <c r="Q48" i="50"/>
  <c r="Q51" i="50" s="1"/>
  <c r="Q47" i="50"/>
  <c r="P92" i="49"/>
  <c r="S92" i="48"/>
  <c r="S116" i="50" l="1"/>
  <c r="R49" i="50"/>
  <c r="R48" i="50"/>
  <c r="R51" i="50" s="1"/>
  <c r="R47" i="50"/>
  <c r="Q92" i="49"/>
  <c r="T92" i="48"/>
  <c r="T116" i="50" l="1"/>
  <c r="S49" i="50"/>
  <c r="S48" i="50"/>
  <c r="S51" i="50" s="1"/>
  <c r="S47" i="50"/>
  <c r="R92" i="49"/>
  <c r="U92" i="48"/>
  <c r="U116" i="50" l="1"/>
  <c r="T49" i="50"/>
  <c r="T47" i="50"/>
  <c r="T48" i="50"/>
  <c r="T51" i="50" s="1"/>
  <c r="S92" i="49"/>
  <c r="V92" i="48"/>
  <c r="V116" i="50" l="1"/>
  <c r="U49" i="50"/>
  <c r="U48" i="50"/>
  <c r="U51" i="50" s="1"/>
  <c r="U47" i="50"/>
  <c r="T92" i="49"/>
  <c r="W92" i="48"/>
  <c r="W116" i="50" l="1"/>
  <c r="V49" i="50"/>
  <c r="V48" i="50"/>
  <c r="V51" i="50" s="1"/>
  <c r="V47" i="50"/>
  <c r="U92" i="49"/>
  <c r="X92" i="48"/>
  <c r="X116" i="50" l="1"/>
  <c r="W49" i="50"/>
  <c r="W48" i="50"/>
  <c r="W51" i="50" s="1"/>
  <c r="W47" i="50"/>
  <c r="V92" i="49"/>
  <c r="Y92" i="48"/>
  <c r="Y116" i="50" l="1"/>
  <c r="X47" i="50"/>
  <c r="X48" i="50"/>
  <c r="X51" i="50" s="1"/>
  <c r="X49" i="50"/>
  <c r="W92" i="49"/>
  <c r="Z92" i="48"/>
  <c r="Z116" i="50" l="1"/>
  <c r="Y49" i="50"/>
  <c r="Y48" i="50"/>
  <c r="Y51" i="50" s="1"/>
  <c r="Y47" i="50"/>
  <c r="X92" i="49"/>
  <c r="AA92" i="48"/>
  <c r="AA116" i="50" l="1"/>
  <c r="Z49" i="50"/>
  <c r="Z48" i="50"/>
  <c r="Z51" i="50" s="1"/>
  <c r="Z47" i="50"/>
  <c r="Y92" i="49"/>
  <c r="AB92" i="48"/>
  <c r="AB116" i="50" l="1"/>
  <c r="AA49" i="50"/>
  <c r="AA48" i="50"/>
  <c r="AA51" i="50" s="1"/>
  <c r="AA47" i="50"/>
  <c r="Z92" i="49"/>
  <c r="AC92" i="48"/>
  <c r="AC116" i="50" l="1"/>
  <c r="AB47" i="50"/>
  <c r="AB48" i="50"/>
  <c r="AB51" i="50" s="1"/>
  <c r="AB49" i="50"/>
  <c r="AA92" i="49"/>
  <c r="AD92" i="48"/>
  <c r="AD116" i="50" l="1"/>
  <c r="AC49" i="50"/>
  <c r="AC48" i="50"/>
  <c r="AC51" i="50" s="1"/>
  <c r="AC47" i="50"/>
  <c r="AB92" i="49"/>
  <c r="AE92" i="48"/>
  <c r="AE116" i="50" l="1"/>
  <c r="AD49" i="50"/>
  <c r="AD48" i="50"/>
  <c r="AD51" i="50" s="1"/>
  <c r="AD47" i="50"/>
  <c r="AC92" i="49"/>
  <c r="D93" i="48"/>
  <c r="D117" i="50" l="1"/>
  <c r="AE49" i="50"/>
  <c r="AE48" i="50"/>
  <c r="AE47" i="50"/>
  <c r="AD92" i="49"/>
  <c r="E93" i="48"/>
  <c r="AE51" i="50" l="1"/>
  <c r="BC49" i="50"/>
  <c r="BD49" i="50" s="1"/>
  <c r="E117" i="50"/>
  <c r="D54" i="50"/>
  <c r="D55" i="50"/>
  <c r="D56" i="50"/>
  <c r="AE92" i="49"/>
  <c r="F93" i="48"/>
  <c r="D58" i="50" l="1"/>
  <c r="F117" i="50"/>
  <c r="E56" i="50"/>
  <c r="E55" i="50"/>
  <c r="E58" i="50" s="1"/>
  <c r="E54" i="50"/>
  <c r="AX52" i="50"/>
  <c r="AX53" i="50"/>
  <c r="D93" i="49"/>
  <c r="G93" i="48"/>
  <c r="G117" i="50" l="1"/>
  <c r="F56" i="50"/>
  <c r="F55" i="50"/>
  <c r="F58" i="50" s="1"/>
  <c r="F54" i="50"/>
  <c r="E93" i="49"/>
  <c r="H93" i="48"/>
  <c r="H117" i="50" l="1"/>
  <c r="G56" i="50"/>
  <c r="G55" i="50"/>
  <c r="G58" i="50" s="1"/>
  <c r="G54" i="50"/>
  <c r="F93" i="49"/>
  <c r="I93" i="48"/>
  <c r="I117" i="50" l="1"/>
  <c r="H54" i="50"/>
  <c r="H55" i="50"/>
  <c r="H58" i="50" s="1"/>
  <c r="H56" i="50"/>
  <c r="G93" i="49"/>
  <c r="J93" i="48"/>
  <c r="J117" i="50" l="1"/>
  <c r="I56" i="50"/>
  <c r="I55" i="50"/>
  <c r="I58" i="50" s="1"/>
  <c r="I54" i="50"/>
  <c r="H93" i="49"/>
  <c r="K93" i="48"/>
  <c r="K117" i="50" l="1"/>
  <c r="J56" i="50"/>
  <c r="J55" i="50"/>
  <c r="J58" i="50" s="1"/>
  <c r="J54" i="50"/>
  <c r="I93" i="49"/>
  <c r="L93" i="48"/>
  <c r="L117" i="50" l="1"/>
  <c r="K56" i="50"/>
  <c r="K55" i="50"/>
  <c r="K58" i="50" s="1"/>
  <c r="K54" i="50"/>
  <c r="J93" i="49"/>
  <c r="M93" i="48"/>
  <c r="M117" i="50" l="1"/>
  <c r="L55" i="50"/>
  <c r="L58" i="50" s="1"/>
  <c r="L56" i="50"/>
  <c r="L54" i="50"/>
  <c r="K93" i="49"/>
  <c r="N93" i="48"/>
  <c r="N117" i="50" l="1"/>
  <c r="M56" i="50"/>
  <c r="M55" i="50"/>
  <c r="M58" i="50" s="1"/>
  <c r="M54" i="50"/>
  <c r="L93" i="49"/>
  <c r="O93" i="48"/>
  <c r="O117" i="50" l="1"/>
  <c r="N56" i="50"/>
  <c r="N55" i="50"/>
  <c r="N58" i="50" s="1"/>
  <c r="N54" i="50"/>
  <c r="M93" i="49"/>
  <c r="P93" i="48"/>
  <c r="P117" i="50" l="1"/>
  <c r="O56" i="50"/>
  <c r="O55" i="50"/>
  <c r="O58" i="50" s="1"/>
  <c r="O54" i="50"/>
  <c r="N93" i="49"/>
  <c r="Q93" i="48"/>
  <c r="Q117" i="50" l="1"/>
  <c r="P56" i="50"/>
  <c r="P54" i="50"/>
  <c r="P55" i="50"/>
  <c r="P58" i="50" s="1"/>
  <c r="O93" i="49"/>
  <c r="R93" i="48"/>
  <c r="R117" i="50" l="1"/>
  <c r="Q56" i="50"/>
  <c r="Q55" i="50"/>
  <c r="Q58" i="50" s="1"/>
  <c r="Q54" i="50"/>
  <c r="P93" i="49"/>
  <c r="S93" i="48"/>
  <c r="S117" i="50" l="1"/>
  <c r="R56" i="50"/>
  <c r="R55" i="50"/>
  <c r="R58" i="50" s="1"/>
  <c r="R54" i="50"/>
  <c r="Q93" i="49"/>
  <c r="T93" i="48"/>
  <c r="T117" i="50" l="1"/>
  <c r="S56" i="50"/>
  <c r="S55" i="50"/>
  <c r="S58" i="50" s="1"/>
  <c r="S54" i="50"/>
  <c r="R93" i="49"/>
  <c r="U93" i="48"/>
  <c r="U117" i="50" l="1"/>
  <c r="T54" i="50"/>
  <c r="T55" i="50"/>
  <c r="T58" i="50" s="1"/>
  <c r="T56" i="50"/>
  <c r="S93" i="49"/>
  <c r="V93" i="48"/>
  <c r="V117" i="50" l="1"/>
  <c r="U56" i="50"/>
  <c r="U55" i="50"/>
  <c r="U58" i="50" s="1"/>
  <c r="U54" i="50"/>
  <c r="T93" i="49"/>
  <c r="W93" i="48"/>
  <c r="W117" i="50" l="1"/>
  <c r="V56" i="50"/>
  <c r="V55" i="50"/>
  <c r="V58" i="50" s="1"/>
  <c r="V54" i="50"/>
  <c r="U93" i="49"/>
  <c r="X93" i="48"/>
  <c r="X117" i="50" l="1"/>
  <c r="W56" i="50"/>
  <c r="W55" i="50"/>
  <c r="W58" i="50" s="1"/>
  <c r="W54" i="50"/>
  <c r="V93" i="49"/>
  <c r="Y93" i="48"/>
  <c r="Y117" i="50" l="1"/>
  <c r="X54" i="50"/>
  <c r="X55" i="50"/>
  <c r="X58" i="50" s="1"/>
  <c r="X56" i="50"/>
  <c r="W93" i="49"/>
  <c r="Z93" i="48"/>
  <c r="Z117" i="50" l="1"/>
  <c r="Y56" i="50"/>
  <c r="Y55" i="50"/>
  <c r="Y58" i="50" s="1"/>
  <c r="Y54" i="50"/>
  <c r="X93" i="49"/>
  <c r="AA93" i="48"/>
  <c r="AA117" i="50" l="1"/>
  <c r="Z56" i="50"/>
  <c r="Z55" i="50"/>
  <c r="Z58" i="50" s="1"/>
  <c r="Z54" i="50"/>
  <c r="Y93" i="49"/>
  <c r="AB93" i="48"/>
  <c r="AB117" i="50" l="1"/>
  <c r="AA56" i="50"/>
  <c r="AA55" i="50"/>
  <c r="AA58" i="50" s="1"/>
  <c r="AA54" i="50"/>
  <c r="Z93" i="49"/>
  <c r="AC93" i="48"/>
  <c r="AC117" i="50" l="1"/>
  <c r="AB55" i="50"/>
  <c r="AB58" i="50" s="1"/>
  <c r="AB56" i="50"/>
  <c r="AB54" i="50"/>
  <c r="AA93" i="49"/>
  <c r="AD93" i="48"/>
  <c r="AD117" i="50" l="1"/>
  <c r="AC56" i="50"/>
  <c r="AC55" i="50"/>
  <c r="AC58" i="50" s="1"/>
  <c r="AC54" i="50"/>
  <c r="AB93" i="49"/>
  <c r="AE93" i="48"/>
  <c r="AE117" i="50" l="1"/>
  <c r="AD56" i="50"/>
  <c r="AD55" i="50"/>
  <c r="AD58" i="50" s="1"/>
  <c r="AD54" i="50"/>
  <c r="AC93" i="49"/>
  <c r="D94" i="48"/>
  <c r="D118" i="50" l="1"/>
  <c r="AE56" i="50"/>
  <c r="AE55" i="50"/>
  <c r="AE54" i="50"/>
  <c r="AD93" i="49"/>
  <c r="E94" i="48"/>
  <c r="AE58" i="50" l="1"/>
  <c r="BC56" i="50"/>
  <c r="BD56" i="50" s="1"/>
  <c r="E118" i="50"/>
  <c r="D61" i="50"/>
  <c r="D62" i="50"/>
  <c r="D63" i="50"/>
  <c r="AE93" i="49"/>
  <c r="F94" i="48"/>
  <c r="F118" i="50" l="1"/>
  <c r="E63" i="50"/>
  <c r="E62" i="50"/>
  <c r="E65" i="50" s="1"/>
  <c r="E61" i="50"/>
  <c r="D65" i="50"/>
  <c r="AX59" i="50"/>
  <c r="AX60" i="50"/>
  <c r="D94" i="49"/>
  <c r="G94" i="48"/>
  <c r="G118" i="50" l="1"/>
  <c r="F63" i="50"/>
  <c r="F62" i="50"/>
  <c r="F65" i="50" s="1"/>
  <c r="F61" i="50"/>
  <c r="E94" i="49"/>
  <c r="H94" i="48"/>
  <c r="H118" i="50" l="1"/>
  <c r="G63" i="50"/>
  <c r="G62" i="50"/>
  <c r="G65" i="50" s="1"/>
  <c r="G61" i="50"/>
  <c r="F94" i="49"/>
  <c r="I94" i="48"/>
  <c r="I118" i="50" l="1"/>
  <c r="H62" i="50"/>
  <c r="H65" i="50" s="1"/>
  <c r="H63" i="50"/>
  <c r="H61" i="50"/>
  <c r="G94" i="49"/>
  <c r="J94" i="48"/>
  <c r="J118" i="50" l="1"/>
  <c r="I63" i="50"/>
  <c r="I62" i="50"/>
  <c r="I65" i="50" s="1"/>
  <c r="I61" i="50"/>
  <c r="H94" i="49"/>
  <c r="K94" i="48"/>
  <c r="K118" i="50" l="1"/>
  <c r="J63" i="50"/>
  <c r="J62" i="50"/>
  <c r="J65" i="50" s="1"/>
  <c r="J61" i="50"/>
  <c r="I94" i="49"/>
  <c r="L94" i="48"/>
  <c r="L118" i="50" l="1"/>
  <c r="K63" i="50"/>
  <c r="K62" i="50"/>
  <c r="K65" i="50" s="1"/>
  <c r="K61" i="50"/>
  <c r="J94" i="49"/>
  <c r="M94" i="48"/>
  <c r="M118" i="50" l="1"/>
  <c r="L63" i="50"/>
  <c r="L61" i="50"/>
  <c r="L62" i="50"/>
  <c r="L65" i="50" s="1"/>
  <c r="K94" i="49"/>
  <c r="N94" i="48"/>
  <c r="N118" i="50" l="1"/>
  <c r="M63" i="50"/>
  <c r="M62" i="50"/>
  <c r="M65" i="50" s="1"/>
  <c r="M61" i="50"/>
  <c r="L94" i="49"/>
  <c r="O94" i="48"/>
  <c r="O118" i="50" l="1"/>
  <c r="N63" i="50"/>
  <c r="N62" i="50"/>
  <c r="N65" i="50" s="1"/>
  <c r="N61" i="50"/>
  <c r="M94" i="49"/>
  <c r="P94" i="48"/>
  <c r="P118" i="50" l="1"/>
  <c r="O63" i="50"/>
  <c r="O62" i="50"/>
  <c r="O65" i="50" s="1"/>
  <c r="O61" i="50"/>
  <c r="N94" i="49"/>
  <c r="Q94" i="48"/>
  <c r="Q118" i="50" l="1"/>
  <c r="P61" i="50"/>
  <c r="P62" i="50"/>
  <c r="P65" i="50" s="1"/>
  <c r="P63" i="50"/>
  <c r="O94" i="49"/>
  <c r="R94" i="48"/>
  <c r="R118" i="50" l="1"/>
  <c r="Q63" i="50"/>
  <c r="Q62" i="50"/>
  <c r="Q65" i="50" s="1"/>
  <c r="Q61" i="50"/>
  <c r="P94" i="49"/>
  <c r="S94" i="48"/>
  <c r="S118" i="50" l="1"/>
  <c r="R63" i="50"/>
  <c r="R62" i="50"/>
  <c r="R65" i="50" s="1"/>
  <c r="R61" i="50"/>
  <c r="Q94" i="49"/>
  <c r="T94" i="48"/>
  <c r="T118" i="50" l="1"/>
  <c r="S63" i="50"/>
  <c r="S62" i="50"/>
  <c r="S65" i="50" s="1"/>
  <c r="S61" i="50"/>
  <c r="R94" i="49"/>
  <c r="U94" i="48"/>
  <c r="U118" i="50" l="1"/>
  <c r="T61" i="50"/>
  <c r="T62" i="50"/>
  <c r="T65" i="50" s="1"/>
  <c r="T63" i="50"/>
  <c r="S94" i="49"/>
  <c r="V94" i="48"/>
  <c r="V118" i="50" l="1"/>
  <c r="U63" i="50"/>
  <c r="U62" i="50"/>
  <c r="U65" i="50" s="1"/>
  <c r="U61" i="50"/>
  <c r="T94" i="49"/>
  <c r="W94" i="48"/>
  <c r="W118" i="50" l="1"/>
  <c r="V63" i="50"/>
  <c r="V62" i="50"/>
  <c r="V65" i="50" s="1"/>
  <c r="V61" i="50"/>
  <c r="U94" i="49"/>
  <c r="X94" i="48"/>
  <c r="X118" i="50" l="1"/>
  <c r="W63" i="50"/>
  <c r="W62" i="50"/>
  <c r="W65" i="50" s="1"/>
  <c r="W61" i="50"/>
  <c r="V94" i="49"/>
  <c r="Y94" i="48"/>
  <c r="Y118" i="50" l="1"/>
  <c r="X62" i="50"/>
  <c r="X65" i="50" s="1"/>
  <c r="X63" i="50"/>
  <c r="X61" i="50"/>
  <c r="W94" i="49"/>
  <c r="Z94" i="48"/>
  <c r="Z118" i="50" l="1"/>
  <c r="Y63" i="50"/>
  <c r="Y62" i="50"/>
  <c r="Y65" i="50" s="1"/>
  <c r="Y61" i="50"/>
  <c r="X94" i="49"/>
  <c r="AA94" i="48"/>
  <c r="AA118" i="50" l="1"/>
  <c r="Z63" i="50"/>
  <c r="Z62" i="50"/>
  <c r="Z65" i="50" s="1"/>
  <c r="Z61" i="50"/>
  <c r="Y94" i="49"/>
  <c r="AB94" i="48"/>
  <c r="AB118" i="50" l="1"/>
  <c r="AA63" i="50"/>
  <c r="AA62" i="50"/>
  <c r="AA65" i="50" s="1"/>
  <c r="AA61" i="50"/>
  <c r="Z94" i="49"/>
  <c r="AC94" i="48"/>
  <c r="AC118" i="50" l="1"/>
  <c r="AB63" i="50"/>
  <c r="AB61" i="50"/>
  <c r="AB62" i="50"/>
  <c r="AB65" i="50" s="1"/>
  <c r="AA94" i="49"/>
  <c r="AD94" i="48"/>
  <c r="AD118" i="50" l="1"/>
  <c r="AC63" i="50"/>
  <c r="AC62" i="50"/>
  <c r="AC65" i="50" s="1"/>
  <c r="AC61" i="50"/>
  <c r="AB94" i="49"/>
  <c r="AE94" i="48"/>
  <c r="AE118" i="50" l="1"/>
  <c r="AD63" i="50"/>
  <c r="AD62" i="50"/>
  <c r="AD65" i="50" s="1"/>
  <c r="AD61" i="50"/>
  <c r="AC94" i="49"/>
  <c r="D95" i="48"/>
  <c r="D14" i="48" l="1"/>
  <c r="D12" i="48"/>
  <c r="D13" i="48"/>
  <c r="D119" i="50"/>
  <c r="E119" i="50" s="1"/>
  <c r="F119" i="50" s="1"/>
  <c r="G119" i="50" s="1"/>
  <c r="H119" i="50" s="1"/>
  <c r="I119" i="50" s="1"/>
  <c r="J119" i="50" s="1"/>
  <c r="K119" i="50" s="1"/>
  <c r="L119" i="50" s="1"/>
  <c r="M119" i="50" s="1"/>
  <c r="N119" i="50" s="1"/>
  <c r="O119" i="50" s="1"/>
  <c r="P119" i="50" s="1"/>
  <c r="Q119" i="50" s="1"/>
  <c r="R119" i="50" s="1"/>
  <c r="S119" i="50" s="1"/>
  <c r="T119" i="50" s="1"/>
  <c r="U119" i="50" s="1"/>
  <c r="V119" i="50" s="1"/>
  <c r="W119" i="50" s="1"/>
  <c r="X119" i="50" s="1"/>
  <c r="Y119" i="50" s="1"/>
  <c r="Z119" i="50" s="1"/>
  <c r="AA119" i="50" s="1"/>
  <c r="AB119" i="50" s="1"/>
  <c r="AC119" i="50" s="1"/>
  <c r="AD119" i="50" s="1"/>
  <c r="AE119" i="50" s="1"/>
  <c r="D120" i="50" s="1"/>
  <c r="E120" i="50" s="1"/>
  <c r="F120" i="50" s="1"/>
  <c r="G120" i="50" s="1"/>
  <c r="H120" i="50" s="1"/>
  <c r="I120" i="50" s="1"/>
  <c r="J120" i="50" s="1"/>
  <c r="K120" i="50" s="1"/>
  <c r="L120" i="50" s="1"/>
  <c r="M120" i="50" s="1"/>
  <c r="N120" i="50" s="1"/>
  <c r="O120" i="50" s="1"/>
  <c r="P120" i="50" s="1"/>
  <c r="Q120" i="50" s="1"/>
  <c r="R120" i="50" s="1"/>
  <c r="S120" i="50" s="1"/>
  <c r="T120" i="50" s="1"/>
  <c r="U120" i="50" s="1"/>
  <c r="V120" i="50" s="1"/>
  <c r="W120" i="50" s="1"/>
  <c r="X120" i="50" s="1"/>
  <c r="Y120" i="50" s="1"/>
  <c r="Z120" i="50" s="1"/>
  <c r="AA120" i="50" s="1"/>
  <c r="AB120" i="50" s="1"/>
  <c r="AC120" i="50" s="1"/>
  <c r="AD120" i="50" s="1"/>
  <c r="AE120" i="50" s="1"/>
  <c r="D121" i="50" s="1"/>
  <c r="E121" i="50" s="1"/>
  <c r="F121" i="50" s="1"/>
  <c r="G121" i="50" s="1"/>
  <c r="H121" i="50" s="1"/>
  <c r="I121" i="50" s="1"/>
  <c r="J121" i="50" s="1"/>
  <c r="K121" i="50" s="1"/>
  <c r="L121" i="50" s="1"/>
  <c r="M121" i="50" s="1"/>
  <c r="N121" i="50" s="1"/>
  <c r="O121" i="50" s="1"/>
  <c r="P121" i="50" s="1"/>
  <c r="Q121" i="50" s="1"/>
  <c r="R121" i="50" s="1"/>
  <c r="S121" i="50" s="1"/>
  <c r="T121" i="50" s="1"/>
  <c r="U121" i="50" s="1"/>
  <c r="V121" i="50" s="1"/>
  <c r="W121" i="50" s="1"/>
  <c r="X121" i="50" s="1"/>
  <c r="Y121" i="50" s="1"/>
  <c r="Z121" i="50" s="1"/>
  <c r="AA121" i="50" s="1"/>
  <c r="AB121" i="50" s="1"/>
  <c r="AC121" i="50" s="1"/>
  <c r="AD121" i="50" s="1"/>
  <c r="AE121" i="50" s="1"/>
  <c r="D122" i="50" s="1"/>
  <c r="E122" i="50" s="1"/>
  <c r="F122" i="50" s="1"/>
  <c r="G122" i="50" s="1"/>
  <c r="H122" i="50" s="1"/>
  <c r="I122" i="50" s="1"/>
  <c r="J122" i="50" s="1"/>
  <c r="K122" i="50" s="1"/>
  <c r="L122" i="50" s="1"/>
  <c r="M122" i="50" s="1"/>
  <c r="N122" i="50" s="1"/>
  <c r="O122" i="50" s="1"/>
  <c r="P122" i="50" s="1"/>
  <c r="Q122" i="50" s="1"/>
  <c r="R122" i="50" s="1"/>
  <c r="S122" i="50" s="1"/>
  <c r="T122" i="50" s="1"/>
  <c r="U122" i="50" s="1"/>
  <c r="V122" i="50" s="1"/>
  <c r="W122" i="50" s="1"/>
  <c r="X122" i="50" s="1"/>
  <c r="Y122" i="50" s="1"/>
  <c r="Z122" i="50" s="1"/>
  <c r="AA122" i="50" s="1"/>
  <c r="AB122" i="50" s="1"/>
  <c r="AC122" i="50" s="1"/>
  <c r="AD122" i="50" s="1"/>
  <c r="AE122" i="50" s="1"/>
  <c r="D123" i="50" s="1"/>
  <c r="E123" i="50" s="1"/>
  <c r="F123" i="50" s="1"/>
  <c r="G123" i="50" s="1"/>
  <c r="H123" i="50" s="1"/>
  <c r="I123" i="50" s="1"/>
  <c r="J123" i="50" s="1"/>
  <c r="K123" i="50" s="1"/>
  <c r="L123" i="50" s="1"/>
  <c r="M123" i="50" s="1"/>
  <c r="N123" i="50" s="1"/>
  <c r="O123" i="50" s="1"/>
  <c r="P123" i="50" s="1"/>
  <c r="Q123" i="50" s="1"/>
  <c r="R123" i="50" s="1"/>
  <c r="S123" i="50" s="1"/>
  <c r="T123" i="50" s="1"/>
  <c r="U123" i="50" s="1"/>
  <c r="V123" i="50" s="1"/>
  <c r="W123" i="50" s="1"/>
  <c r="X123" i="50" s="1"/>
  <c r="Y123" i="50" s="1"/>
  <c r="Z123" i="50" s="1"/>
  <c r="AA123" i="50" s="1"/>
  <c r="AB123" i="50" s="1"/>
  <c r="AC123" i="50" s="1"/>
  <c r="AD123" i="50" s="1"/>
  <c r="AE123" i="50" s="1"/>
  <c r="D124" i="50" s="1"/>
  <c r="E124" i="50" s="1"/>
  <c r="F124" i="50" s="1"/>
  <c r="G124" i="50" s="1"/>
  <c r="H124" i="50" s="1"/>
  <c r="I124" i="50" s="1"/>
  <c r="J124" i="50" s="1"/>
  <c r="K124" i="50" s="1"/>
  <c r="L124" i="50" s="1"/>
  <c r="M124" i="50" s="1"/>
  <c r="N124" i="50" s="1"/>
  <c r="O124" i="50" s="1"/>
  <c r="P124" i="50" s="1"/>
  <c r="Q124" i="50" s="1"/>
  <c r="R124" i="50" s="1"/>
  <c r="S124" i="50" s="1"/>
  <c r="T124" i="50" s="1"/>
  <c r="U124" i="50" s="1"/>
  <c r="V124" i="50" s="1"/>
  <c r="W124" i="50" s="1"/>
  <c r="X124" i="50" s="1"/>
  <c r="Y124" i="50" s="1"/>
  <c r="Z124" i="50" s="1"/>
  <c r="AA124" i="50" s="1"/>
  <c r="AB124" i="50" s="1"/>
  <c r="AC124" i="50" s="1"/>
  <c r="AD124" i="50" s="1"/>
  <c r="AE124" i="50" s="1"/>
  <c r="D125" i="50" s="1"/>
  <c r="E125" i="50" s="1"/>
  <c r="F125" i="50" s="1"/>
  <c r="G125" i="50" s="1"/>
  <c r="H125" i="50" s="1"/>
  <c r="I125" i="50" s="1"/>
  <c r="J125" i="50" s="1"/>
  <c r="K125" i="50" s="1"/>
  <c r="L125" i="50" s="1"/>
  <c r="M125" i="50" s="1"/>
  <c r="N125" i="50" s="1"/>
  <c r="O125" i="50" s="1"/>
  <c r="P125" i="50" s="1"/>
  <c r="Q125" i="50" s="1"/>
  <c r="R125" i="50" s="1"/>
  <c r="S125" i="50" s="1"/>
  <c r="T125" i="50" s="1"/>
  <c r="U125" i="50" s="1"/>
  <c r="V125" i="50" s="1"/>
  <c r="W125" i="50" s="1"/>
  <c r="X125" i="50" s="1"/>
  <c r="Y125" i="50" s="1"/>
  <c r="Z125" i="50" s="1"/>
  <c r="AA125" i="50" s="1"/>
  <c r="AB125" i="50" s="1"/>
  <c r="AC125" i="50" s="1"/>
  <c r="AD125" i="50" s="1"/>
  <c r="AE125" i="50" s="1"/>
  <c r="D126" i="50" s="1"/>
  <c r="E126" i="50" s="1"/>
  <c r="F126" i="50" s="1"/>
  <c r="G126" i="50" s="1"/>
  <c r="H126" i="50" s="1"/>
  <c r="I126" i="50" s="1"/>
  <c r="J126" i="50" s="1"/>
  <c r="K126" i="50" s="1"/>
  <c r="L126" i="50" s="1"/>
  <c r="M126" i="50" s="1"/>
  <c r="N126" i="50" s="1"/>
  <c r="O126" i="50" s="1"/>
  <c r="P126" i="50" s="1"/>
  <c r="Q126" i="50" s="1"/>
  <c r="R126" i="50" s="1"/>
  <c r="S126" i="50" s="1"/>
  <c r="T126" i="50" s="1"/>
  <c r="U126" i="50" s="1"/>
  <c r="V126" i="50" s="1"/>
  <c r="W126" i="50" s="1"/>
  <c r="X126" i="50" s="1"/>
  <c r="Y126" i="50" s="1"/>
  <c r="Z126" i="50" s="1"/>
  <c r="AA126" i="50" s="1"/>
  <c r="AB126" i="50" s="1"/>
  <c r="AC126" i="50" s="1"/>
  <c r="AD126" i="50" s="1"/>
  <c r="AE126" i="50" s="1"/>
  <c r="AE63" i="50"/>
  <c r="AE62" i="50"/>
  <c r="AE61" i="50"/>
  <c r="M8" i="50"/>
  <c r="L8" i="50"/>
  <c r="J8" i="50"/>
  <c r="AD94" i="49"/>
  <c r="H8" i="48"/>
  <c r="E8" i="48"/>
  <c r="G8" i="48"/>
  <c r="E95" i="48"/>
  <c r="D16" i="48" l="1"/>
  <c r="AE65" i="50"/>
  <c r="BC63" i="50"/>
  <c r="BD63" i="50" s="1"/>
  <c r="F95" i="48"/>
  <c r="E14" i="48"/>
  <c r="E13" i="48"/>
  <c r="E16" i="48" s="1"/>
  <c r="E12" i="48"/>
  <c r="AE94" i="49"/>
  <c r="G95" i="48" l="1"/>
  <c r="F14" i="48"/>
  <c r="F13" i="48"/>
  <c r="F16" i="48" s="1"/>
  <c r="F12" i="48"/>
  <c r="AX67" i="50"/>
  <c r="AX66" i="50"/>
  <c r="D95" i="49"/>
  <c r="E95" i="49" s="1"/>
  <c r="F95" i="49" s="1"/>
  <c r="G95" i="49" s="1"/>
  <c r="H95" i="49" s="1"/>
  <c r="I95" i="49" s="1"/>
  <c r="J95" i="49" s="1"/>
  <c r="K95" i="49" s="1"/>
  <c r="L95" i="49" s="1"/>
  <c r="M95" i="49" s="1"/>
  <c r="N95" i="49" s="1"/>
  <c r="O95" i="49" s="1"/>
  <c r="P95" i="49" s="1"/>
  <c r="Q95" i="49" s="1"/>
  <c r="R95" i="49" s="1"/>
  <c r="S95" i="49" s="1"/>
  <c r="T95" i="49" s="1"/>
  <c r="U95" i="49" s="1"/>
  <c r="V95" i="49" s="1"/>
  <c r="W95" i="49" s="1"/>
  <c r="X95" i="49" s="1"/>
  <c r="Y95" i="49" s="1"/>
  <c r="Z95" i="49" s="1"/>
  <c r="AA95" i="49" s="1"/>
  <c r="AB95" i="49" s="1"/>
  <c r="AC95" i="49" s="1"/>
  <c r="AD95" i="49" s="1"/>
  <c r="AE95" i="49" s="1"/>
  <c r="D96" i="49" s="1"/>
  <c r="E96" i="49" s="1"/>
  <c r="F96" i="49" s="1"/>
  <c r="G96" i="49" s="1"/>
  <c r="H96" i="49" s="1"/>
  <c r="I96" i="49" s="1"/>
  <c r="J96" i="49" s="1"/>
  <c r="K96" i="49" s="1"/>
  <c r="L96" i="49" s="1"/>
  <c r="M96" i="49" s="1"/>
  <c r="N96" i="49" s="1"/>
  <c r="O96" i="49" s="1"/>
  <c r="P96" i="49" s="1"/>
  <c r="Q96" i="49" s="1"/>
  <c r="R96" i="49" s="1"/>
  <c r="S96" i="49" s="1"/>
  <c r="T96" i="49" s="1"/>
  <c r="U96" i="49" s="1"/>
  <c r="V96" i="49" s="1"/>
  <c r="W96" i="49" s="1"/>
  <c r="X96" i="49" s="1"/>
  <c r="Y96" i="49" s="1"/>
  <c r="Z96" i="49" s="1"/>
  <c r="AA96" i="49" s="1"/>
  <c r="AB96" i="49" s="1"/>
  <c r="AC96" i="49" s="1"/>
  <c r="AD96" i="49" s="1"/>
  <c r="AE96" i="49" s="1"/>
  <c r="D97" i="49" s="1"/>
  <c r="E97" i="49" s="1"/>
  <c r="F97" i="49" s="1"/>
  <c r="G97" i="49" s="1"/>
  <c r="H97" i="49" s="1"/>
  <c r="I97" i="49" s="1"/>
  <c r="J97" i="49" s="1"/>
  <c r="K97" i="49" s="1"/>
  <c r="L97" i="49" s="1"/>
  <c r="M97" i="49" s="1"/>
  <c r="N97" i="49" s="1"/>
  <c r="O97" i="49" s="1"/>
  <c r="P97" i="49" s="1"/>
  <c r="Q97" i="49" s="1"/>
  <c r="R97" i="49" s="1"/>
  <c r="S97" i="49" s="1"/>
  <c r="T97" i="49" s="1"/>
  <c r="U97" i="49" s="1"/>
  <c r="V97" i="49" s="1"/>
  <c r="W97" i="49" s="1"/>
  <c r="X97" i="49" s="1"/>
  <c r="Y97" i="49" s="1"/>
  <c r="Z97" i="49" s="1"/>
  <c r="AA97" i="49" s="1"/>
  <c r="AB97" i="49" s="1"/>
  <c r="AC97" i="49" s="1"/>
  <c r="AD97" i="49" s="1"/>
  <c r="AE97" i="49" s="1"/>
  <c r="D98" i="49" s="1"/>
  <c r="E98" i="49" s="1"/>
  <c r="F98" i="49" s="1"/>
  <c r="G98" i="49" s="1"/>
  <c r="H98" i="49" s="1"/>
  <c r="I98" i="49" s="1"/>
  <c r="J98" i="49" s="1"/>
  <c r="K98" i="49" s="1"/>
  <c r="L98" i="49" s="1"/>
  <c r="M98" i="49" s="1"/>
  <c r="N98" i="49" s="1"/>
  <c r="O98" i="49" s="1"/>
  <c r="P98" i="49" s="1"/>
  <c r="Q98" i="49" s="1"/>
  <c r="R98" i="49" s="1"/>
  <c r="S98" i="49" s="1"/>
  <c r="T98" i="49" s="1"/>
  <c r="U98" i="49" s="1"/>
  <c r="V98" i="49" s="1"/>
  <c r="W98" i="49" s="1"/>
  <c r="X98" i="49" s="1"/>
  <c r="Y98" i="49" s="1"/>
  <c r="Z98" i="49" s="1"/>
  <c r="AA98" i="49" s="1"/>
  <c r="AB98" i="49" s="1"/>
  <c r="AC98" i="49" s="1"/>
  <c r="AD98" i="49" s="1"/>
  <c r="AE98" i="49" s="1"/>
  <c r="D99" i="49" s="1"/>
  <c r="E99" i="49" s="1"/>
  <c r="F99" i="49" s="1"/>
  <c r="G99" i="49" s="1"/>
  <c r="H99" i="49" s="1"/>
  <c r="I99" i="49" s="1"/>
  <c r="J99" i="49" s="1"/>
  <c r="K99" i="49" s="1"/>
  <c r="L99" i="49" s="1"/>
  <c r="M99" i="49" s="1"/>
  <c r="N99" i="49" s="1"/>
  <c r="O99" i="49" s="1"/>
  <c r="P99" i="49" s="1"/>
  <c r="Q99" i="49" s="1"/>
  <c r="R99" i="49" s="1"/>
  <c r="S99" i="49" s="1"/>
  <c r="T99" i="49" s="1"/>
  <c r="U99" i="49" s="1"/>
  <c r="V99" i="49" s="1"/>
  <c r="W99" i="49" s="1"/>
  <c r="X99" i="49" s="1"/>
  <c r="Y99" i="49" s="1"/>
  <c r="Z99" i="49" s="1"/>
  <c r="AA99" i="49" s="1"/>
  <c r="AB99" i="49" s="1"/>
  <c r="AC99" i="49" s="1"/>
  <c r="AD99" i="49" s="1"/>
  <c r="AE99" i="49" s="1"/>
  <c r="D100" i="49" s="1"/>
  <c r="E100" i="49" s="1"/>
  <c r="F100" i="49" s="1"/>
  <c r="G100" i="49" s="1"/>
  <c r="H100" i="49" s="1"/>
  <c r="I100" i="49" s="1"/>
  <c r="J100" i="49" s="1"/>
  <c r="K100" i="49" s="1"/>
  <c r="L100" i="49" s="1"/>
  <c r="M100" i="49" s="1"/>
  <c r="N100" i="49" s="1"/>
  <c r="O100" i="49" s="1"/>
  <c r="P100" i="49" s="1"/>
  <c r="Q100" i="49" s="1"/>
  <c r="R100" i="49" s="1"/>
  <c r="S100" i="49" s="1"/>
  <c r="T100" i="49" s="1"/>
  <c r="U100" i="49" s="1"/>
  <c r="V100" i="49" s="1"/>
  <c r="W100" i="49" s="1"/>
  <c r="X100" i="49" s="1"/>
  <c r="Y100" i="49" s="1"/>
  <c r="Z100" i="49" s="1"/>
  <c r="AA100" i="49" s="1"/>
  <c r="AB100" i="49" s="1"/>
  <c r="AC100" i="49" s="1"/>
  <c r="AD100" i="49" s="1"/>
  <c r="AE100" i="49" s="1"/>
  <c r="D101" i="49" s="1"/>
  <c r="E101" i="49" s="1"/>
  <c r="F101" i="49" s="1"/>
  <c r="G101" i="49" s="1"/>
  <c r="H101" i="49" s="1"/>
  <c r="I101" i="49" s="1"/>
  <c r="J101" i="49" s="1"/>
  <c r="K101" i="49" s="1"/>
  <c r="L101" i="49" s="1"/>
  <c r="M101" i="49" s="1"/>
  <c r="N101" i="49" s="1"/>
  <c r="O101" i="49" s="1"/>
  <c r="P101" i="49" s="1"/>
  <c r="Q101" i="49" s="1"/>
  <c r="R101" i="49" s="1"/>
  <c r="S101" i="49" s="1"/>
  <c r="T101" i="49" s="1"/>
  <c r="U101" i="49" s="1"/>
  <c r="V101" i="49" s="1"/>
  <c r="W101" i="49" s="1"/>
  <c r="X101" i="49" s="1"/>
  <c r="Y101" i="49" s="1"/>
  <c r="Z101" i="49" s="1"/>
  <c r="AA101" i="49" s="1"/>
  <c r="AB101" i="49" s="1"/>
  <c r="AC101" i="49" s="1"/>
  <c r="AD101" i="49" s="1"/>
  <c r="AE101" i="49" s="1"/>
  <c r="D102" i="49" s="1"/>
  <c r="E102" i="49" s="1"/>
  <c r="F102" i="49" s="1"/>
  <c r="G102" i="49" s="1"/>
  <c r="H102" i="49" s="1"/>
  <c r="I102" i="49" s="1"/>
  <c r="J102" i="49" s="1"/>
  <c r="K102" i="49" s="1"/>
  <c r="L102" i="49" s="1"/>
  <c r="M102" i="49" s="1"/>
  <c r="N102" i="49" s="1"/>
  <c r="O102" i="49" s="1"/>
  <c r="P102" i="49" s="1"/>
  <c r="Q102" i="49" s="1"/>
  <c r="R102" i="49" s="1"/>
  <c r="S102" i="49" s="1"/>
  <c r="T102" i="49" s="1"/>
  <c r="U102" i="49" s="1"/>
  <c r="V102" i="49" s="1"/>
  <c r="W102" i="49" s="1"/>
  <c r="X102" i="49" s="1"/>
  <c r="Y102" i="49" s="1"/>
  <c r="Z102" i="49" s="1"/>
  <c r="AA102" i="49" s="1"/>
  <c r="AB102" i="49" s="1"/>
  <c r="AC102" i="49" s="1"/>
  <c r="AD102" i="49" s="1"/>
  <c r="AE102" i="49" s="1"/>
  <c r="D103" i="49" s="1"/>
  <c r="D14" i="49" l="1"/>
  <c r="D13" i="49"/>
  <c r="D12" i="49"/>
  <c r="H95" i="48"/>
  <c r="G14" i="48"/>
  <c r="G13" i="48"/>
  <c r="G12" i="48"/>
  <c r="E8" i="49"/>
  <c r="H8" i="49"/>
  <c r="G8" i="49"/>
  <c r="E103" i="49"/>
  <c r="I95" i="48" l="1"/>
  <c r="H14" i="48"/>
  <c r="H13" i="48"/>
  <c r="H16" i="48" s="1"/>
  <c r="H12" i="48"/>
  <c r="F103" i="49"/>
  <c r="E14" i="49"/>
  <c r="E13" i="49"/>
  <c r="E16" i="49" s="1"/>
  <c r="E12" i="49"/>
  <c r="G16" i="48"/>
  <c r="D16" i="49"/>
  <c r="G103" i="49" l="1"/>
  <c r="F14" i="49"/>
  <c r="F13" i="49"/>
  <c r="F16" i="49" s="1"/>
  <c r="F12" i="49"/>
  <c r="J95" i="48"/>
  <c r="I14" i="48"/>
  <c r="I13" i="48"/>
  <c r="I16" i="48" s="1"/>
  <c r="I12" i="48"/>
  <c r="BB4" i="22"/>
  <c r="D87" i="22"/>
  <c r="K95" i="48" l="1"/>
  <c r="J14" i="48"/>
  <c r="J13" i="48"/>
  <c r="J16" i="48" s="1"/>
  <c r="J12" i="48"/>
  <c r="H103" i="49"/>
  <c r="G12" i="49"/>
  <c r="G13" i="49"/>
  <c r="G16" i="49" s="1"/>
  <c r="G14" i="49"/>
  <c r="G8" i="22"/>
  <c r="E8" i="22"/>
  <c r="I8" i="22"/>
  <c r="D8" i="22"/>
  <c r="H8" i="22"/>
  <c r="AG67" i="22"/>
  <c r="AG66" i="22"/>
  <c r="AH66" i="22" s="1"/>
  <c r="AI66" i="22" s="1"/>
  <c r="AG60" i="22"/>
  <c r="AG59" i="22"/>
  <c r="AH59" i="22" s="1"/>
  <c r="AI59" i="22" s="1"/>
  <c r="AG53" i="22"/>
  <c r="AG52" i="22"/>
  <c r="AH52" i="22" s="1"/>
  <c r="AI52" i="22" s="1"/>
  <c r="AG46" i="22"/>
  <c r="AG45" i="22"/>
  <c r="AH45" i="22" s="1"/>
  <c r="AI45" i="22" s="1"/>
  <c r="AG39" i="22"/>
  <c r="AG38" i="22"/>
  <c r="AH38" i="22" s="1"/>
  <c r="AI38" i="22" s="1"/>
  <c r="AS32" i="22"/>
  <c r="AT32" i="22" s="1"/>
  <c r="AU32" i="22" s="1"/>
  <c r="AO32" i="22"/>
  <c r="AP32" i="22" s="1"/>
  <c r="AQ32" i="22" s="1"/>
  <c r="AK32" i="22"/>
  <c r="AL32" i="22" s="1"/>
  <c r="AM32" i="22" s="1"/>
  <c r="AG32" i="22"/>
  <c r="AG31" i="22"/>
  <c r="AH31" i="22" s="1"/>
  <c r="AI31" i="22" s="1"/>
  <c r="AG25" i="22"/>
  <c r="AG24" i="22"/>
  <c r="AH24" i="22" s="1"/>
  <c r="AI24" i="22" s="1"/>
  <c r="BH14" i="22"/>
  <c r="BI14" i="22" s="1"/>
  <c r="I103" i="49" l="1"/>
  <c r="H14" i="49"/>
  <c r="H13" i="49"/>
  <c r="H16" i="49" s="1"/>
  <c r="H12" i="49"/>
  <c r="L95" i="48"/>
  <c r="K14" i="48"/>
  <c r="K13" i="48"/>
  <c r="K16" i="48" s="1"/>
  <c r="K12" i="48"/>
  <c r="AW18" i="22"/>
  <c r="AH32" i="22"/>
  <c r="AI32" i="22" s="1"/>
  <c r="AH53" i="22"/>
  <c r="AI53" i="22" s="1"/>
  <c r="AN91" i="22" s="1"/>
  <c r="AH60" i="22"/>
  <c r="AH39" i="22"/>
  <c r="AH67" i="22"/>
  <c r="AI67" i="22" s="1"/>
  <c r="AH25" i="22"/>
  <c r="AH46" i="22"/>
  <c r="BH21" i="22"/>
  <c r="BF14" i="22"/>
  <c r="BG14" i="22" s="1"/>
  <c r="AF14" i="22"/>
  <c r="AF21" i="22"/>
  <c r="AG17" i="22"/>
  <c r="AH17" i="22" s="1"/>
  <c r="AI17" i="22" s="1"/>
  <c r="AG18" i="22"/>
  <c r="AI60" i="22" l="1"/>
  <c r="AN92" i="22" s="1"/>
  <c r="AN92" i="49" s="1"/>
  <c r="AI46" i="22"/>
  <c r="AN90" i="22" s="1"/>
  <c r="AN90" i="50" s="1"/>
  <c r="AI39" i="22"/>
  <c r="AN89" i="22" s="1"/>
  <c r="AN89" i="48" s="1"/>
  <c r="AI25" i="22"/>
  <c r="AN87" i="22" s="1"/>
  <c r="AN87" i="50" s="1"/>
  <c r="AN88" i="22"/>
  <c r="AN91" i="50"/>
  <c r="AN91" i="49"/>
  <c r="AN91" i="48"/>
  <c r="M95" i="48"/>
  <c r="L14" i="48"/>
  <c r="L12" i="48"/>
  <c r="L13" i="48"/>
  <c r="L16" i="48" s="1"/>
  <c r="J103" i="49"/>
  <c r="I14" i="49"/>
  <c r="I13" i="49"/>
  <c r="I16" i="49" s="1"/>
  <c r="I12" i="49"/>
  <c r="AN93" i="22"/>
  <c r="AH18" i="22"/>
  <c r="AI18" i="22" s="1"/>
  <c r="AW17" i="22"/>
  <c r="BA17" i="22"/>
  <c r="AN92" i="50" l="1"/>
  <c r="AN92" i="48"/>
  <c r="AN90" i="49"/>
  <c r="AN90" i="48"/>
  <c r="AN89" i="50"/>
  <c r="AN89" i="49"/>
  <c r="AN87" i="48"/>
  <c r="AN87" i="49"/>
  <c r="AN88" i="49"/>
  <c r="AN88" i="50"/>
  <c r="AN88" i="48"/>
  <c r="K103" i="49"/>
  <c r="J14" i="49"/>
  <c r="J13" i="49"/>
  <c r="J16" i="49" s="1"/>
  <c r="J12" i="49"/>
  <c r="N95" i="48"/>
  <c r="M14" i="48"/>
  <c r="M13" i="48"/>
  <c r="M16" i="48" s="1"/>
  <c r="M12" i="48"/>
  <c r="AN93" i="50"/>
  <c r="AN93" i="49"/>
  <c r="AN93" i="48"/>
  <c r="AN86" i="22"/>
  <c r="AI93" i="22"/>
  <c r="AI92" i="22"/>
  <c r="AI91" i="22"/>
  <c r="AI90" i="22"/>
  <c r="AI89" i="22"/>
  <c r="AI88" i="22"/>
  <c r="AI87" i="22"/>
  <c r="AI86" i="22"/>
  <c r="AM88" i="22" l="1"/>
  <c r="AI88" i="50"/>
  <c r="AI88" i="49"/>
  <c r="AI88" i="48"/>
  <c r="AM92" i="22"/>
  <c r="AI92" i="50"/>
  <c r="AI92" i="49"/>
  <c r="AI92" i="48"/>
  <c r="AM86" i="22"/>
  <c r="AI86" i="50"/>
  <c r="AI86" i="49"/>
  <c r="AI86" i="48"/>
  <c r="AM90" i="22"/>
  <c r="AI90" i="50"/>
  <c r="AI90" i="49"/>
  <c r="AI90" i="48"/>
  <c r="AM87" i="22"/>
  <c r="AI87" i="50"/>
  <c r="AI87" i="49"/>
  <c r="AI87" i="48"/>
  <c r="AM91" i="22"/>
  <c r="AI91" i="50"/>
  <c r="AI91" i="49"/>
  <c r="AI91" i="48"/>
  <c r="AM89" i="22"/>
  <c r="AI89" i="50"/>
  <c r="AI89" i="49"/>
  <c r="AI89" i="48"/>
  <c r="AM93" i="22"/>
  <c r="AI93" i="50"/>
  <c r="AI93" i="49"/>
  <c r="AI93" i="48"/>
  <c r="O95" i="48"/>
  <c r="N14" i="48"/>
  <c r="N13" i="48"/>
  <c r="N16" i="48" s="1"/>
  <c r="N12" i="48"/>
  <c r="L103" i="49"/>
  <c r="K13" i="49"/>
  <c r="K16" i="49" s="1"/>
  <c r="K14" i="49"/>
  <c r="K12" i="49"/>
  <c r="AN86" i="50"/>
  <c r="AN86" i="49"/>
  <c r="AN86" i="48"/>
  <c r="M103" i="49" l="1"/>
  <c r="L14" i="49"/>
  <c r="L13" i="49"/>
  <c r="L16" i="49" s="1"/>
  <c r="L12" i="49"/>
  <c r="P95" i="48"/>
  <c r="O14" i="48"/>
  <c r="O13" i="48"/>
  <c r="O16" i="48" s="1"/>
  <c r="O12" i="48"/>
  <c r="AM93" i="50"/>
  <c r="AM93" i="49"/>
  <c r="AM93" i="48"/>
  <c r="AM89" i="50"/>
  <c r="AM89" i="49"/>
  <c r="AM89" i="48"/>
  <c r="AM91" i="50"/>
  <c r="AM91" i="49"/>
  <c r="AM91" i="48"/>
  <c r="AM87" i="50"/>
  <c r="AM87" i="49"/>
  <c r="AM87" i="48"/>
  <c r="AM90" i="50"/>
  <c r="AM90" i="49"/>
  <c r="AM90" i="48"/>
  <c r="AM86" i="50"/>
  <c r="AM86" i="49"/>
  <c r="AM86" i="48"/>
  <c r="AM92" i="50"/>
  <c r="AM92" i="49"/>
  <c r="AM92" i="48"/>
  <c r="AM88" i="50"/>
  <c r="AM88" i="49"/>
  <c r="AM88" i="48"/>
  <c r="Q95" i="48" l="1"/>
  <c r="P14" i="48"/>
  <c r="P12" i="48"/>
  <c r="P13" i="48"/>
  <c r="P16" i="48" s="1"/>
  <c r="N103" i="49"/>
  <c r="M14" i="49"/>
  <c r="M13" i="49"/>
  <c r="M16" i="49" s="1"/>
  <c r="M12" i="49"/>
  <c r="O103" i="49" l="1"/>
  <c r="N14" i="49"/>
  <c r="N13" i="49"/>
  <c r="N16" i="49" s="1"/>
  <c r="N12" i="49"/>
  <c r="R95" i="48"/>
  <c r="Q14" i="48"/>
  <c r="Q13" i="48"/>
  <c r="Q16" i="48" s="1"/>
  <c r="Q12" i="48"/>
  <c r="S95" i="48" l="1"/>
  <c r="R14" i="48"/>
  <c r="R13" i="48"/>
  <c r="R16" i="48" s="1"/>
  <c r="R12" i="48"/>
  <c r="P103" i="49"/>
  <c r="O14" i="49"/>
  <c r="O12" i="49"/>
  <c r="O13" i="49"/>
  <c r="O16" i="49" s="1"/>
  <c r="Q103" i="49" l="1"/>
  <c r="P14" i="49"/>
  <c r="P13" i="49"/>
  <c r="P16" i="49" s="1"/>
  <c r="P12" i="49"/>
  <c r="T95" i="48"/>
  <c r="S14" i="48"/>
  <c r="S13" i="48"/>
  <c r="S16" i="48" s="1"/>
  <c r="S12" i="48"/>
  <c r="AF63" i="22"/>
  <c r="AF42" i="22"/>
  <c r="AF56" i="22"/>
  <c r="AF49" i="22"/>
  <c r="AF35" i="22"/>
  <c r="AF28" i="22"/>
  <c r="U95" i="48" l="1"/>
  <c r="T14" i="48"/>
  <c r="T13" i="48"/>
  <c r="T16" i="48" s="1"/>
  <c r="T12" i="48"/>
  <c r="R103" i="49"/>
  <c r="Q14" i="49"/>
  <c r="Q13" i="49"/>
  <c r="Q16" i="49" s="1"/>
  <c r="Q12" i="49"/>
  <c r="S103" i="49" l="1"/>
  <c r="R14" i="49"/>
  <c r="R13" i="49"/>
  <c r="R16" i="49" s="1"/>
  <c r="R12" i="49"/>
  <c r="V95" i="48"/>
  <c r="U14" i="48"/>
  <c r="U13" i="48"/>
  <c r="U16" i="48" s="1"/>
  <c r="U12" i="48"/>
  <c r="W95" i="48" l="1"/>
  <c r="V14" i="48"/>
  <c r="V13" i="48"/>
  <c r="V16" i="48" s="1"/>
  <c r="V12" i="48"/>
  <c r="T103" i="49"/>
  <c r="S14" i="49"/>
  <c r="S12" i="49"/>
  <c r="S13" i="49"/>
  <c r="S16" i="49" s="1"/>
  <c r="D14" i="22"/>
  <c r="D13" i="22"/>
  <c r="D12" i="22"/>
  <c r="E87" i="22"/>
  <c r="U103" i="49" l="1"/>
  <c r="T14" i="49"/>
  <c r="T13" i="49"/>
  <c r="T16" i="49" s="1"/>
  <c r="T12" i="49"/>
  <c r="X95" i="48"/>
  <c r="W14" i="48"/>
  <c r="W13" i="48"/>
  <c r="W16" i="48" s="1"/>
  <c r="W12" i="48"/>
  <c r="E14" i="22"/>
  <c r="E13" i="22"/>
  <c r="E12" i="22"/>
  <c r="F87" i="22"/>
  <c r="Y95" i="48" l="1"/>
  <c r="X14" i="48"/>
  <c r="X12" i="48"/>
  <c r="X13" i="48"/>
  <c r="X16" i="48" s="1"/>
  <c r="V103" i="49"/>
  <c r="U14" i="49"/>
  <c r="U13" i="49"/>
  <c r="U16" i="49" s="1"/>
  <c r="U12" i="49"/>
  <c r="F14" i="22"/>
  <c r="F12" i="22"/>
  <c r="F13" i="22"/>
  <c r="G87" i="22"/>
  <c r="W103" i="49" l="1"/>
  <c r="V14" i="49"/>
  <c r="V13" i="49"/>
  <c r="V16" i="49" s="1"/>
  <c r="V12" i="49"/>
  <c r="Z95" i="48"/>
  <c r="Y14" i="48"/>
  <c r="Y13" i="48"/>
  <c r="Y16" i="48" s="1"/>
  <c r="Y12" i="48"/>
  <c r="G12" i="22"/>
  <c r="G13" i="22"/>
  <c r="G14" i="22"/>
  <c r="H87" i="22"/>
  <c r="AA95" i="48" l="1"/>
  <c r="Z14" i="48"/>
  <c r="Z12" i="48"/>
  <c r="Z13" i="48"/>
  <c r="Z16" i="48" s="1"/>
  <c r="X103" i="49"/>
  <c r="W12" i="49"/>
  <c r="W13" i="49"/>
  <c r="W16" i="49" s="1"/>
  <c r="W14" i="49"/>
  <c r="H13" i="22"/>
  <c r="H12" i="22"/>
  <c r="H14" i="22"/>
  <c r="I87" i="22"/>
  <c r="Y103" i="49" l="1"/>
  <c r="X14" i="49"/>
  <c r="X13" i="49"/>
  <c r="X16" i="49" s="1"/>
  <c r="X12" i="49"/>
  <c r="AB95" i="48"/>
  <c r="AA14" i="48"/>
  <c r="AA13" i="48"/>
  <c r="AA16" i="48" s="1"/>
  <c r="AA12" i="48"/>
  <c r="I14" i="22"/>
  <c r="I13" i="22"/>
  <c r="I12" i="22"/>
  <c r="J87" i="22"/>
  <c r="AC95" i="48" l="1"/>
  <c r="AB14" i="48"/>
  <c r="AB13" i="48"/>
  <c r="AB16" i="48" s="1"/>
  <c r="AB12" i="48"/>
  <c r="Z103" i="49"/>
  <c r="Y14" i="49"/>
  <c r="Y13" i="49"/>
  <c r="Y16" i="49" s="1"/>
  <c r="Y12" i="49"/>
  <c r="J14" i="22"/>
  <c r="J12" i="22"/>
  <c r="J13" i="22"/>
  <c r="K87" i="22"/>
  <c r="AA103" i="49" l="1"/>
  <c r="Z14" i="49"/>
  <c r="Z13" i="49"/>
  <c r="Z16" i="49" s="1"/>
  <c r="Z12" i="49"/>
  <c r="AD95" i="48"/>
  <c r="AC14" i="48"/>
  <c r="AC13" i="48"/>
  <c r="AC16" i="48" s="1"/>
  <c r="AC12" i="48"/>
  <c r="K12" i="22"/>
  <c r="K13" i="22"/>
  <c r="K14" i="22"/>
  <c r="L87" i="22"/>
  <c r="AE95" i="48" l="1"/>
  <c r="AD14" i="48"/>
  <c r="AD13" i="48"/>
  <c r="AD16" i="48" s="1"/>
  <c r="AD12" i="48"/>
  <c r="AB103" i="49"/>
  <c r="AA13" i="49"/>
  <c r="AA16" i="49" s="1"/>
  <c r="AA12" i="49"/>
  <c r="AA14" i="49"/>
  <c r="L13" i="22"/>
  <c r="L12" i="22"/>
  <c r="L14" i="22"/>
  <c r="M87" i="22"/>
  <c r="AC103" i="49" l="1"/>
  <c r="AB14" i="49"/>
  <c r="AB13" i="49"/>
  <c r="AB16" i="49" s="1"/>
  <c r="AB12" i="49"/>
  <c r="D96" i="48"/>
  <c r="AE14" i="48"/>
  <c r="AE13" i="48"/>
  <c r="AE12" i="48"/>
  <c r="M14" i="22"/>
  <c r="M13" i="22"/>
  <c r="M12" i="22"/>
  <c r="N87" i="22"/>
  <c r="AE16" i="48" l="1"/>
  <c r="BC14" i="48"/>
  <c r="BD14" i="48" s="1"/>
  <c r="E96" i="48"/>
  <c r="D21" i="48"/>
  <c r="D20" i="48"/>
  <c r="D19" i="48"/>
  <c r="AD103" i="49"/>
  <c r="AC14" i="49"/>
  <c r="AC13" i="49"/>
  <c r="AC16" i="49" s="1"/>
  <c r="AC12" i="49"/>
  <c r="N14" i="22"/>
  <c r="N12" i="22"/>
  <c r="N13" i="22"/>
  <c r="O87" i="22"/>
  <c r="D23" i="48" l="1"/>
  <c r="AE103" i="49"/>
  <c r="AD14" i="49"/>
  <c r="AD13" i="49"/>
  <c r="AD16" i="49" s="1"/>
  <c r="AD12" i="49"/>
  <c r="F96" i="48"/>
  <c r="E21" i="48"/>
  <c r="E20" i="48"/>
  <c r="E23" i="48" s="1"/>
  <c r="E19" i="48"/>
  <c r="AX17" i="48"/>
  <c r="AY17" i="48" s="1"/>
  <c r="AX18" i="48"/>
  <c r="AY18" i="48" s="1"/>
  <c r="AJ94" i="48" s="1"/>
  <c r="O12" i="22"/>
  <c r="O13" i="22"/>
  <c r="O14" i="22"/>
  <c r="P87" i="22"/>
  <c r="AJ94" i="49" l="1"/>
  <c r="AJ94" i="50"/>
  <c r="G96" i="48"/>
  <c r="F19" i="48"/>
  <c r="F21" i="48"/>
  <c r="F20" i="48"/>
  <c r="F23" i="48" s="1"/>
  <c r="D104" i="49"/>
  <c r="AE14" i="49"/>
  <c r="AE13" i="49"/>
  <c r="AE12" i="49"/>
  <c r="P13" i="22"/>
  <c r="P12" i="22"/>
  <c r="P14" i="22"/>
  <c r="Q87" i="22"/>
  <c r="E104" i="49" l="1"/>
  <c r="D21" i="49"/>
  <c r="D20" i="49"/>
  <c r="D19" i="49"/>
  <c r="H96" i="48"/>
  <c r="G21" i="48"/>
  <c r="G20" i="48"/>
  <c r="G23" i="48" s="1"/>
  <c r="G19" i="48"/>
  <c r="AE16" i="49"/>
  <c r="BC14" i="49"/>
  <c r="BD14" i="49" s="1"/>
  <c r="Q14" i="22"/>
  <c r="Q13" i="22"/>
  <c r="Q12" i="22"/>
  <c r="R87" i="22"/>
  <c r="D23" i="49" l="1"/>
  <c r="AX18" i="49"/>
  <c r="AY18" i="49" s="1"/>
  <c r="AJ102" i="49" s="1"/>
  <c r="AJ102" i="50" s="1"/>
  <c r="AX17" i="49"/>
  <c r="AY17" i="49" s="1"/>
  <c r="I96" i="48"/>
  <c r="H21" i="48"/>
  <c r="H20" i="48"/>
  <c r="H23" i="48" s="1"/>
  <c r="H19" i="48"/>
  <c r="F104" i="49"/>
  <c r="E21" i="49"/>
  <c r="E20" i="49"/>
  <c r="E23" i="49" s="1"/>
  <c r="E19" i="49"/>
  <c r="R14" i="22"/>
  <c r="R12" i="22"/>
  <c r="R13" i="22"/>
  <c r="S87" i="22"/>
  <c r="G104" i="49" l="1"/>
  <c r="F21" i="49"/>
  <c r="F20" i="49"/>
  <c r="F23" i="49" s="1"/>
  <c r="F19" i="49"/>
  <c r="J96" i="48"/>
  <c r="I21" i="48"/>
  <c r="I20" i="48"/>
  <c r="I19" i="48"/>
  <c r="S12" i="22"/>
  <c r="S13" i="22"/>
  <c r="S14" i="22"/>
  <c r="T87" i="22"/>
  <c r="I23" i="48" l="1"/>
  <c r="K96" i="48"/>
  <c r="J21" i="48"/>
  <c r="J20" i="48"/>
  <c r="J23" i="48" s="1"/>
  <c r="J19" i="48"/>
  <c r="H104" i="49"/>
  <c r="G21" i="49"/>
  <c r="G20" i="49"/>
  <c r="G23" i="49" s="1"/>
  <c r="G19" i="49"/>
  <c r="T13" i="22"/>
  <c r="T12" i="22"/>
  <c r="T14" i="22"/>
  <c r="U87" i="22"/>
  <c r="I104" i="49" l="1"/>
  <c r="H21" i="49"/>
  <c r="H20" i="49"/>
  <c r="H23" i="49" s="1"/>
  <c r="H19" i="49"/>
  <c r="L96" i="48"/>
  <c r="K21" i="48"/>
  <c r="K20" i="48"/>
  <c r="K23" i="48" s="1"/>
  <c r="K19" i="48"/>
  <c r="U14" i="22"/>
  <c r="U13" i="22"/>
  <c r="U12" i="22"/>
  <c r="V87" i="22"/>
  <c r="M96" i="48" l="1"/>
  <c r="L21" i="48"/>
  <c r="L20" i="48"/>
  <c r="L23" i="48" s="1"/>
  <c r="L19" i="48"/>
  <c r="J104" i="49"/>
  <c r="I21" i="49"/>
  <c r="I20" i="49"/>
  <c r="I23" i="49" s="1"/>
  <c r="I19" i="49"/>
  <c r="V14" i="22"/>
  <c r="V12" i="22"/>
  <c r="V13" i="22"/>
  <c r="W87" i="22"/>
  <c r="K104" i="49" l="1"/>
  <c r="J21" i="49"/>
  <c r="J20" i="49"/>
  <c r="J23" i="49" s="1"/>
  <c r="J19" i="49"/>
  <c r="N96" i="48"/>
  <c r="M21" i="48"/>
  <c r="M20" i="48"/>
  <c r="M23" i="48" s="1"/>
  <c r="M19" i="48"/>
  <c r="W12" i="22"/>
  <c r="W13" i="22"/>
  <c r="W14" i="22"/>
  <c r="X87" i="22"/>
  <c r="O96" i="48" l="1"/>
  <c r="N20" i="48"/>
  <c r="N23" i="48" s="1"/>
  <c r="N19" i="48"/>
  <c r="N21" i="48"/>
  <c r="L104" i="49"/>
  <c r="K19" i="49"/>
  <c r="K21" i="49"/>
  <c r="K20" i="49"/>
  <c r="K23" i="49" s="1"/>
  <c r="X13" i="22"/>
  <c r="X12" i="22"/>
  <c r="X14" i="22"/>
  <c r="Y87" i="22"/>
  <c r="M104" i="49" l="1"/>
  <c r="L21" i="49"/>
  <c r="L20" i="49"/>
  <c r="L23" i="49" s="1"/>
  <c r="L19" i="49"/>
  <c r="P96" i="48"/>
  <c r="O21" i="48"/>
  <c r="O20" i="48"/>
  <c r="O23" i="48" s="1"/>
  <c r="O19" i="48"/>
  <c r="Y14" i="22"/>
  <c r="Y13" i="22"/>
  <c r="Y12" i="22"/>
  <c r="Z87" i="22"/>
  <c r="Q96" i="48" l="1"/>
  <c r="P21" i="48"/>
  <c r="P20" i="48"/>
  <c r="P23" i="48" s="1"/>
  <c r="P19" i="48"/>
  <c r="N104" i="49"/>
  <c r="M21" i="49"/>
  <c r="M20" i="49"/>
  <c r="M23" i="49" s="1"/>
  <c r="M19" i="49"/>
  <c r="Z14" i="22"/>
  <c r="Z12" i="22"/>
  <c r="Z13" i="22"/>
  <c r="AA87" i="22"/>
  <c r="O104" i="49" l="1"/>
  <c r="N21" i="49"/>
  <c r="N20" i="49"/>
  <c r="N23" i="49" s="1"/>
  <c r="N19" i="49"/>
  <c r="R96" i="48"/>
  <c r="Q21" i="48"/>
  <c r="Q20" i="48"/>
  <c r="Q23" i="48" s="1"/>
  <c r="Q19" i="48"/>
  <c r="AA12" i="22"/>
  <c r="AA13" i="22"/>
  <c r="AA14" i="22"/>
  <c r="AB87" i="22"/>
  <c r="S96" i="48" l="1"/>
  <c r="R19" i="48"/>
  <c r="R21" i="48"/>
  <c r="R20" i="48"/>
  <c r="R23" i="48" s="1"/>
  <c r="P104" i="49"/>
  <c r="O19" i="49"/>
  <c r="O20" i="49"/>
  <c r="O23" i="49" s="1"/>
  <c r="O21" i="49"/>
  <c r="AB13" i="22"/>
  <c r="AB12" i="22"/>
  <c r="AB14" i="22"/>
  <c r="AC87" i="22"/>
  <c r="Q104" i="49" l="1"/>
  <c r="P21" i="49"/>
  <c r="P20" i="49"/>
  <c r="P23" i="49" s="1"/>
  <c r="P19" i="49"/>
  <c r="T96" i="48"/>
  <c r="S21" i="48"/>
  <c r="S20" i="48"/>
  <c r="S23" i="48" s="1"/>
  <c r="S19" i="48"/>
  <c r="AC13" i="22"/>
  <c r="AC12" i="22"/>
  <c r="AC14" i="22"/>
  <c r="AD87" i="22"/>
  <c r="U96" i="48" l="1"/>
  <c r="T21" i="48"/>
  <c r="T20" i="48"/>
  <c r="T23" i="48" s="1"/>
  <c r="T19" i="48"/>
  <c r="R104" i="49"/>
  <c r="Q21" i="49"/>
  <c r="Q20" i="49"/>
  <c r="Q23" i="49" s="1"/>
  <c r="Q19" i="49"/>
  <c r="AD12" i="22"/>
  <c r="AD14" i="22"/>
  <c r="AD13" i="22"/>
  <c r="AD16" i="22" s="1"/>
  <c r="AE87" i="22"/>
  <c r="S104" i="49" l="1"/>
  <c r="R21" i="49"/>
  <c r="R20" i="49"/>
  <c r="R23" i="49" s="1"/>
  <c r="R19" i="49"/>
  <c r="V96" i="48"/>
  <c r="U21" i="48"/>
  <c r="U20" i="48"/>
  <c r="U23" i="48" s="1"/>
  <c r="U19" i="48"/>
  <c r="AE12" i="22"/>
  <c r="AE13" i="22"/>
  <c r="BC14" i="22" s="1"/>
  <c r="BD14" i="22" s="1"/>
  <c r="BE14" i="22" s="1"/>
  <c r="AE14" i="22"/>
  <c r="D88" i="22"/>
  <c r="W96" i="48" l="1"/>
  <c r="V21" i="48"/>
  <c r="V20" i="48"/>
  <c r="V23" i="48" s="1"/>
  <c r="V19" i="48"/>
  <c r="T104" i="49"/>
  <c r="S20" i="49"/>
  <c r="S23" i="49" s="1"/>
  <c r="S21" i="49"/>
  <c r="S19" i="49"/>
  <c r="AX18" i="22"/>
  <c r="AY18" i="22" s="1"/>
  <c r="AJ86" i="22" s="1"/>
  <c r="AX17" i="22"/>
  <c r="AY17" i="22" s="1"/>
  <c r="D21" i="22"/>
  <c r="D20" i="22"/>
  <c r="E88" i="22"/>
  <c r="D19" i="22"/>
  <c r="U104" i="49" l="1"/>
  <c r="T21" i="49"/>
  <c r="T20" i="49"/>
  <c r="T23" i="49" s="1"/>
  <c r="T19" i="49"/>
  <c r="X96" i="48"/>
  <c r="W21" i="48"/>
  <c r="W20" i="48"/>
  <c r="W23" i="48" s="1"/>
  <c r="W19" i="48"/>
  <c r="AJ86" i="50"/>
  <c r="AJ86" i="48"/>
  <c r="AJ86" i="49"/>
  <c r="BB17" i="22"/>
  <c r="E20" i="22"/>
  <c r="E19" i="22"/>
  <c r="E21" i="22"/>
  <c r="F88" i="22"/>
  <c r="Y96" i="48" l="1"/>
  <c r="X21" i="48"/>
  <c r="X20" i="48"/>
  <c r="X23" i="48" s="1"/>
  <c r="X19" i="48"/>
  <c r="V104" i="49"/>
  <c r="U21" i="49"/>
  <c r="U20" i="49"/>
  <c r="U23" i="49" s="1"/>
  <c r="U19" i="49"/>
  <c r="F21" i="22"/>
  <c r="F20" i="22"/>
  <c r="F19" i="22"/>
  <c r="G88" i="22"/>
  <c r="W104" i="49" l="1"/>
  <c r="V21" i="49"/>
  <c r="V20" i="49"/>
  <c r="V23" i="49" s="1"/>
  <c r="V19" i="49"/>
  <c r="Z96" i="48"/>
  <c r="Y21" i="48"/>
  <c r="Y20" i="48"/>
  <c r="Y23" i="48" s="1"/>
  <c r="Y19" i="48"/>
  <c r="G21" i="22"/>
  <c r="G20" i="22"/>
  <c r="G19" i="22"/>
  <c r="H88" i="22"/>
  <c r="AA96" i="48" l="1"/>
  <c r="Z20" i="48"/>
  <c r="Z23" i="48" s="1"/>
  <c r="Z19" i="48"/>
  <c r="Z21" i="48"/>
  <c r="X104" i="49"/>
  <c r="W21" i="49"/>
  <c r="W19" i="49"/>
  <c r="W20" i="49"/>
  <c r="W23" i="49" s="1"/>
  <c r="H19" i="22"/>
  <c r="H21" i="22"/>
  <c r="H20" i="22"/>
  <c r="I88" i="22"/>
  <c r="Y104" i="49" l="1"/>
  <c r="X21" i="49"/>
  <c r="X20" i="49"/>
  <c r="X23" i="49" s="1"/>
  <c r="X19" i="49"/>
  <c r="AB96" i="48"/>
  <c r="AA21" i="48"/>
  <c r="AA20" i="48"/>
  <c r="AA23" i="48" s="1"/>
  <c r="AA19" i="48"/>
  <c r="I20" i="22"/>
  <c r="I19" i="22"/>
  <c r="I21" i="22"/>
  <c r="J88" i="22"/>
  <c r="AC96" i="48" l="1"/>
  <c r="AB21" i="48"/>
  <c r="AB20" i="48"/>
  <c r="AB23" i="48" s="1"/>
  <c r="AB19" i="48"/>
  <c r="Z104" i="49"/>
  <c r="Y21" i="49"/>
  <c r="Y20" i="49"/>
  <c r="Y23" i="49" s="1"/>
  <c r="Y19" i="49"/>
  <c r="J21" i="22"/>
  <c r="J20" i="22"/>
  <c r="J19" i="22"/>
  <c r="K88" i="22"/>
  <c r="AA104" i="49" l="1"/>
  <c r="Z21" i="49"/>
  <c r="Z20" i="49"/>
  <c r="Z23" i="49" s="1"/>
  <c r="Z19" i="49"/>
  <c r="AD96" i="48"/>
  <c r="AC21" i="48"/>
  <c r="AC20" i="48"/>
  <c r="AC23" i="48" s="1"/>
  <c r="AC19" i="48"/>
  <c r="K21" i="22"/>
  <c r="K20" i="22"/>
  <c r="K19" i="22"/>
  <c r="L88" i="22"/>
  <c r="AE96" i="48" l="1"/>
  <c r="AD19" i="48"/>
  <c r="AD21" i="48"/>
  <c r="AD20" i="48"/>
  <c r="AD23" i="48" s="1"/>
  <c r="AB104" i="49"/>
  <c r="AA19" i="49"/>
  <c r="AA20" i="49"/>
  <c r="AA23" i="49" s="1"/>
  <c r="AA21" i="49"/>
  <c r="L19" i="22"/>
  <c r="L21" i="22"/>
  <c r="L20" i="22"/>
  <c r="M88" i="22"/>
  <c r="AC104" i="49" l="1"/>
  <c r="AB21" i="49"/>
  <c r="AB20" i="49"/>
  <c r="AB23" i="49" s="1"/>
  <c r="AB19" i="49"/>
  <c r="D97" i="48"/>
  <c r="AE21" i="48"/>
  <c r="AE20" i="48"/>
  <c r="AE19" i="48"/>
  <c r="M20" i="22"/>
  <c r="M19" i="22"/>
  <c r="M21" i="22"/>
  <c r="N88" i="22"/>
  <c r="AE23" i="48" l="1"/>
  <c r="BC21" i="48"/>
  <c r="BD21" i="48" s="1"/>
  <c r="E97" i="48"/>
  <c r="D28" i="48"/>
  <c r="D27" i="48"/>
  <c r="D26" i="48"/>
  <c r="AD104" i="49"/>
  <c r="AC21" i="49"/>
  <c r="AC20" i="49"/>
  <c r="AC23" i="49" s="1"/>
  <c r="AC19" i="49"/>
  <c r="N21" i="22"/>
  <c r="N20" i="22"/>
  <c r="N19" i="22"/>
  <c r="O88" i="22"/>
  <c r="D30" i="48" l="1"/>
  <c r="AE104" i="49"/>
  <c r="AD21" i="49"/>
  <c r="AD20" i="49"/>
  <c r="AD23" i="49" s="1"/>
  <c r="AD19" i="49"/>
  <c r="F97" i="48"/>
  <c r="E28" i="48"/>
  <c r="E27" i="48"/>
  <c r="E30" i="48" s="1"/>
  <c r="E26" i="48"/>
  <c r="AX24" i="48"/>
  <c r="AY24" i="48" s="1"/>
  <c r="AX25" i="48"/>
  <c r="O21" i="22"/>
  <c r="O20" i="22"/>
  <c r="O19" i="22"/>
  <c r="P88" i="22"/>
  <c r="G97" i="48" l="1"/>
  <c r="F28" i="48"/>
  <c r="F27" i="48"/>
  <c r="F30" i="48" s="1"/>
  <c r="F26" i="48"/>
  <c r="D105" i="49"/>
  <c r="AE19" i="49"/>
  <c r="AE20" i="49"/>
  <c r="AE21" i="49"/>
  <c r="P19" i="22"/>
  <c r="P20" i="22"/>
  <c r="P21" i="22"/>
  <c r="Q88" i="22"/>
  <c r="AE23" i="49" l="1"/>
  <c r="BC21" i="49"/>
  <c r="BD21" i="49" s="1"/>
  <c r="E105" i="49"/>
  <c r="D28" i="49"/>
  <c r="D27" i="49"/>
  <c r="D26" i="49"/>
  <c r="H97" i="48"/>
  <c r="G28" i="48"/>
  <c r="G27" i="48"/>
  <c r="G30" i="48" s="1"/>
  <c r="G26" i="48"/>
  <c r="Q20" i="22"/>
  <c r="Q19" i="22"/>
  <c r="Q21" i="22"/>
  <c r="R88" i="22"/>
  <c r="I97" i="48" l="1"/>
  <c r="H28" i="48"/>
  <c r="H27" i="48"/>
  <c r="H30" i="48" s="1"/>
  <c r="H26" i="48"/>
  <c r="F105" i="49"/>
  <c r="E28" i="49"/>
  <c r="E27" i="49"/>
  <c r="E30" i="49" s="1"/>
  <c r="E26" i="49"/>
  <c r="D30" i="49"/>
  <c r="AX25" i="49"/>
  <c r="AX24" i="49"/>
  <c r="R21" i="22"/>
  <c r="R20" i="22"/>
  <c r="R19" i="22"/>
  <c r="S88" i="22"/>
  <c r="G105" i="49" l="1"/>
  <c r="F28" i="49"/>
  <c r="F27" i="49"/>
  <c r="F26" i="49"/>
  <c r="J97" i="48"/>
  <c r="I28" i="48"/>
  <c r="I27" i="48"/>
  <c r="I26" i="48"/>
  <c r="S21" i="22"/>
  <c r="S20" i="22"/>
  <c r="S19" i="22"/>
  <c r="T88" i="22"/>
  <c r="F30" i="49" l="1"/>
  <c r="I30" i="48"/>
  <c r="K97" i="48"/>
  <c r="J28" i="48"/>
  <c r="J27" i="48"/>
  <c r="J30" i="48" s="1"/>
  <c r="J26" i="48"/>
  <c r="H105" i="49"/>
  <c r="G28" i="49"/>
  <c r="G26" i="49"/>
  <c r="G27" i="49"/>
  <c r="G30" i="49" s="1"/>
  <c r="T19" i="22"/>
  <c r="T20" i="22"/>
  <c r="T21" i="22"/>
  <c r="U88" i="22"/>
  <c r="I105" i="49" l="1"/>
  <c r="H28" i="49"/>
  <c r="H27" i="49"/>
  <c r="H30" i="49" s="1"/>
  <c r="H26" i="49"/>
  <c r="L97" i="48"/>
  <c r="K28" i="48"/>
  <c r="K27" i="48"/>
  <c r="K30" i="48" s="1"/>
  <c r="K26" i="48"/>
  <c r="U20" i="22"/>
  <c r="U19" i="22"/>
  <c r="U21" i="22"/>
  <c r="V88" i="22"/>
  <c r="M97" i="48" l="1"/>
  <c r="L28" i="48"/>
  <c r="L27" i="48"/>
  <c r="L30" i="48" s="1"/>
  <c r="L26" i="48"/>
  <c r="J105" i="49"/>
  <c r="I28" i="49"/>
  <c r="I27" i="49"/>
  <c r="I30" i="49" s="1"/>
  <c r="I26" i="49"/>
  <c r="V21" i="22"/>
  <c r="V20" i="22"/>
  <c r="V19" i="22"/>
  <c r="W88" i="22"/>
  <c r="K105" i="49" l="1"/>
  <c r="J28" i="49"/>
  <c r="J27" i="49"/>
  <c r="J30" i="49" s="1"/>
  <c r="J26" i="49"/>
  <c r="N97" i="48"/>
  <c r="M28" i="48"/>
  <c r="M27" i="48"/>
  <c r="M30" i="48" s="1"/>
  <c r="M26" i="48"/>
  <c r="W21" i="22"/>
  <c r="W20" i="22"/>
  <c r="W19" i="22"/>
  <c r="X88" i="22"/>
  <c r="O97" i="48" l="1"/>
  <c r="N28" i="48"/>
  <c r="N27" i="48"/>
  <c r="N30" i="48" s="1"/>
  <c r="N26" i="48"/>
  <c r="L105" i="49"/>
  <c r="K27" i="49"/>
  <c r="K30" i="49" s="1"/>
  <c r="K26" i="49"/>
  <c r="K28" i="49"/>
  <c r="X19" i="22"/>
  <c r="X20" i="22"/>
  <c r="X21" i="22"/>
  <c r="Y88" i="22"/>
  <c r="Y19" i="22" s="1"/>
  <c r="M105" i="49" l="1"/>
  <c r="L27" i="49"/>
  <c r="L30" i="49" s="1"/>
  <c r="L28" i="49"/>
  <c r="L26" i="49"/>
  <c r="P97" i="48"/>
  <c r="O27" i="48"/>
  <c r="O30" i="48" s="1"/>
  <c r="O26" i="48"/>
  <c r="O28" i="48"/>
  <c r="Y20" i="22"/>
  <c r="Y21" i="22"/>
  <c r="Z88" i="22"/>
  <c r="Q97" i="48" l="1"/>
  <c r="P28" i="48"/>
  <c r="P27" i="48"/>
  <c r="P30" i="48" s="1"/>
  <c r="P26" i="48"/>
  <c r="N105" i="49"/>
  <c r="M28" i="49"/>
  <c r="M27" i="49"/>
  <c r="M30" i="49" s="1"/>
  <c r="M26" i="49"/>
  <c r="Z21" i="22"/>
  <c r="Z20" i="22"/>
  <c r="Z19" i="22"/>
  <c r="AA88" i="22"/>
  <c r="O105" i="49" l="1"/>
  <c r="N28" i="49"/>
  <c r="N27" i="49"/>
  <c r="N30" i="49" s="1"/>
  <c r="N26" i="49"/>
  <c r="R97" i="48"/>
  <c r="Q28" i="48"/>
  <c r="Q27" i="48"/>
  <c r="Q30" i="48" s="1"/>
  <c r="Q26" i="48"/>
  <c r="AA21" i="22"/>
  <c r="AA20" i="22"/>
  <c r="AA19" i="22"/>
  <c r="AB88" i="22"/>
  <c r="S97" i="48" l="1"/>
  <c r="R28" i="48"/>
  <c r="R27" i="48"/>
  <c r="R30" i="48" s="1"/>
  <c r="R26" i="48"/>
  <c r="P105" i="49"/>
  <c r="O28" i="49"/>
  <c r="O27" i="49"/>
  <c r="O30" i="49" s="1"/>
  <c r="O26" i="49"/>
  <c r="AB19" i="22"/>
  <c r="AB20" i="22"/>
  <c r="AB21" i="22"/>
  <c r="AC88" i="22"/>
  <c r="Q105" i="49" l="1"/>
  <c r="P28" i="49"/>
  <c r="P27" i="49"/>
  <c r="P30" i="49" s="1"/>
  <c r="P26" i="49"/>
  <c r="T97" i="48"/>
  <c r="S28" i="48"/>
  <c r="S27" i="48"/>
  <c r="S30" i="48" s="1"/>
  <c r="S26" i="48"/>
  <c r="AC20" i="22"/>
  <c r="AC19" i="22"/>
  <c r="AC21" i="22"/>
  <c r="AD88" i="22"/>
  <c r="U97" i="48" l="1"/>
  <c r="T28" i="48"/>
  <c r="T27" i="48"/>
  <c r="T30" i="48" s="1"/>
  <c r="T26" i="48"/>
  <c r="R105" i="49"/>
  <c r="Q28" i="49"/>
  <c r="Q27" i="49"/>
  <c r="Q30" i="49" s="1"/>
  <c r="Q26" i="49"/>
  <c r="AD21" i="22"/>
  <c r="AD20" i="22"/>
  <c r="AD19" i="22"/>
  <c r="AE88" i="22"/>
  <c r="S105" i="49" l="1"/>
  <c r="R28" i="49"/>
  <c r="R27" i="49"/>
  <c r="R30" i="49" s="1"/>
  <c r="R26" i="49"/>
  <c r="V97" i="48"/>
  <c r="U28" i="48"/>
  <c r="U27" i="48"/>
  <c r="U30" i="48" s="1"/>
  <c r="U26" i="48"/>
  <c r="AE21" i="22"/>
  <c r="AE20" i="22"/>
  <c r="BC21" i="22" s="1"/>
  <c r="BD21" i="22" s="1"/>
  <c r="BE21" i="22" s="1"/>
  <c r="AE19" i="22"/>
  <c r="D89" i="22"/>
  <c r="W97" i="48" l="1"/>
  <c r="V28" i="48"/>
  <c r="V27" i="48"/>
  <c r="V30" i="48" s="1"/>
  <c r="V26" i="48"/>
  <c r="T105" i="49"/>
  <c r="S27" i="49"/>
  <c r="S30" i="49" s="1"/>
  <c r="S28" i="49"/>
  <c r="S26" i="49"/>
  <c r="D28" i="22"/>
  <c r="D27" i="22"/>
  <c r="E89" i="22"/>
  <c r="D26" i="22"/>
  <c r="U105" i="49" l="1"/>
  <c r="T27" i="49"/>
  <c r="T30" i="49" s="1"/>
  <c r="T28" i="49"/>
  <c r="T26" i="49"/>
  <c r="X97" i="48"/>
  <c r="W28" i="48"/>
  <c r="W27" i="48"/>
  <c r="W30" i="48" s="1"/>
  <c r="W26" i="48"/>
  <c r="E26" i="22"/>
  <c r="E28" i="22"/>
  <c r="E27" i="22"/>
  <c r="F89" i="22"/>
  <c r="Y97" i="48" l="1"/>
  <c r="X28" i="48"/>
  <c r="X27" i="48"/>
  <c r="X30" i="48" s="1"/>
  <c r="X26" i="48"/>
  <c r="V105" i="49"/>
  <c r="U28" i="49"/>
  <c r="U27" i="49"/>
  <c r="U30" i="49" s="1"/>
  <c r="U26" i="49"/>
  <c r="F26" i="22"/>
  <c r="F27" i="22"/>
  <c r="F28" i="22"/>
  <c r="G89" i="22"/>
  <c r="W105" i="49" l="1"/>
  <c r="V28" i="49"/>
  <c r="V27" i="49"/>
  <c r="V30" i="49" s="1"/>
  <c r="V26" i="49"/>
  <c r="Z97" i="48"/>
  <c r="Y28" i="48"/>
  <c r="Y27" i="48"/>
  <c r="Y30" i="48" s="1"/>
  <c r="Y26" i="48"/>
  <c r="G26" i="22"/>
  <c r="G28" i="22"/>
  <c r="G27" i="22"/>
  <c r="H89" i="22"/>
  <c r="AA97" i="48" l="1"/>
  <c r="Z28" i="48"/>
  <c r="Z26" i="48"/>
  <c r="Z27" i="48"/>
  <c r="Z30" i="48" s="1"/>
  <c r="X105" i="49"/>
  <c r="W28" i="49"/>
  <c r="W27" i="49"/>
  <c r="W30" i="49" s="1"/>
  <c r="W26" i="49"/>
  <c r="H28" i="22"/>
  <c r="H27" i="22"/>
  <c r="H26" i="22"/>
  <c r="I89" i="22"/>
  <c r="Y105" i="49" l="1"/>
  <c r="X28" i="49"/>
  <c r="X27" i="49"/>
  <c r="X30" i="49" s="1"/>
  <c r="X26" i="49"/>
  <c r="AB97" i="48"/>
  <c r="AA28" i="48"/>
  <c r="AA27" i="48"/>
  <c r="AA30" i="48" s="1"/>
  <c r="AA26" i="48"/>
  <c r="I26" i="22"/>
  <c r="I28" i="22"/>
  <c r="I27" i="22"/>
  <c r="J89" i="22"/>
  <c r="AC97" i="48" l="1"/>
  <c r="AB28" i="48"/>
  <c r="AB27" i="48"/>
  <c r="AB30" i="48" s="1"/>
  <c r="AB26" i="48"/>
  <c r="Z105" i="49"/>
  <c r="Y28" i="49"/>
  <c r="Y27" i="49"/>
  <c r="Y30" i="49" s="1"/>
  <c r="Y26" i="49"/>
  <c r="J26" i="22"/>
  <c r="J27" i="22"/>
  <c r="J28" i="22"/>
  <c r="K89" i="22"/>
  <c r="AA105" i="49" l="1"/>
  <c r="Z28" i="49"/>
  <c r="Z27" i="49"/>
  <c r="Z30" i="49" s="1"/>
  <c r="Z26" i="49"/>
  <c r="AD97" i="48"/>
  <c r="AC28" i="48"/>
  <c r="AC27" i="48"/>
  <c r="AC30" i="48" s="1"/>
  <c r="AC26" i="48"/>
  <c r="K26" i="22"/>
  <c r="K28" i="22"/>
  <c r="K27" i="22"/>
  <c r="L89" i="22"/>
  <c r="AE97" i="48" l="1"/>
  <c r="AD28" i="48"/>
  <c r="AD27" i="48"/>
  <c r="AD30" i="48" s="1"/>
  <c r="AD26" i="48"/>
  <c r="AB105" i="49"/>
  <c r="AA27" i="49"/>
  <c r="AA30" i="49" s="1"/>
  <c r="AA28" i="49"/>
  <c r="AA26" i="49"/>
  <c r="L26" i="22"/>
  <c r="L28" i="22"/>
  <c r="L27" i="22"/>
  <c r="M89" i="22"/>
  <c r="AC105" i="49" l="1"/>
  <c r="AB27" i="49"/>
  <c r="AB30" i="49" s="1"/>
  <c r="AB28" i="49"/>
  <c r="AB26" i="49"/>
  <c r="D98" i="48"/>
  <c r="AE28" i="48"/>
  <c r="AE27" i="48"/>
  <c r="AE26" i="48"/>
  <c r="M26" i="22"/>
  <c r="M28" i="22"/>
  <c r="M27" i="22"/>
  <c r="N89" i="22"/>
  <c r="AE30" i="48" l="1"/>
  <c r="BC28" i="48"/>
  <c r="BD28" i="48" s="1"/>
  <c r="E98" i="48"/>
  <c r="D35" i="48"/>
  <c r="D34" i="48"/>
  <c r="D33" i="48"/>
  <c r="AD105" i="49"/>
  <c r="AC28" i="49"/>
  <c r="AC27" i="49"/>
  <c r="AC30" i="49" s="1"/>
  <c r="AC26" i="49"/>
  <c r="N26" i="22"/>
  <c r="N27" i="22"/>
  <c r="N28" i="22"/>
  <c r="O89" i="22"/>
  <c r="AE105" i="49" l="1"/>
  <c r="AD28" i="49"/>
  <c r="AD27" i="49"/>
  <c r="AD30" i="49" s="1"/>
  <c r="AD26" i="49"/>
  <c r="F98" i="48"/>
  <c r="E35" i="48"/>
  <c r="E34" i="48"/>
  <c r="E37" i="48" s="1"/>
  <c r="E33" i="48"/>
  <c r="D37" i="48"/>
  <c r="AX31" i="48"/>
  <c r="AX32" i="48"/>
  <c r="O26" i="22"/>
  <c r="O28" i="22"/>
  <c r="O27" i="22"/>
  <c r="P89" i="22"/>
  <c r="G98" i="48" l="1"/>
  <c r="F35" i="48"/>
  <c r="F34" i="48"/>
  <c r="F37" i="48" s="1"/>
  <c r="F33" i="48"/>
  <c r="D106" i="49"/>
  <c r="AE28" i="49"/>
  <c r="AE27" i="49"/>
  <c r="AE26" i="49"/>
  <c r="P28" i="22"/>
  <c r="P27" i="22"/>
  <c r="P26" i="22"/>
  <c r="Q89" i="22"/>
  <c r="AE30" i="49" l="1"/>
  <c r="BC28" i="49"/>
  <c r="BD28" i="49" s="1"/>
  <c r="E106" i="49"/>
  <c r="D33" i="49"/>
  <c r="D34" i="49"/>
  <c r="D35" i="49"/>
  <c r="H98" i="48"/>
  <c r="G35" i="48"/>
  <c r="G34" i="48"/>
  <c r="G37" i="48" s="1"/>
  <c r="G33" i="48"/>
  <c r="Q26" i="22"/>
  <c r="Q28" i="22"/>
  <c r="Q27" i="22"/>
  <c r="R89" i="22"/>
  <c r="I98" i="48" l="1"/>
  <c r="H35" i="48"/>
  <c r="H34" i="48"/>
  <c r="H37" i="48" s="1"/>
  <c r="H33" i="48"/>
  <c r="F106" i="49"/>
  <c r="E35" i="49"/>
  <c r="E34" i="49"/>
  <c r="E37" i="49" s="1"/>
  <c r="E33" i="49"/>
  <c r="D37" i="49"/>
  <c r="AX32" i="49"/>
  <c r="AX31" i="49"/>
  <c r="R26" i="22"/>
  <c r="R27" i="22"/>
  <c r="R28" i="22"/>
  <c r="S89" i="22"/>
  <c r="G106" i="49" l="1"/>
  <c r="F35" i="49"/>
  <c r="F34" i="49"/>
  <c r="F37" i="49" s="1"/>
  <c r="F33" i="49"/>
  <c r="J98" i="48"/>
  <c r="I35" i="48"/>
  <c r="I34" i="48"/>
  <c r="I37" i="48" s="1"/>
  <c r="I33" i="48"/>
  <c r="S26" i="22"/>
  <c r="S28" i="22"/>
  <c r="S27" i="22"/>
  <c r="T89" i="22"/>
  <c r="K98" i="48" l="1"/>
  <c r="J35" i="48"/>
  <c r="J33" i="48"/>
  <c r="J34" i="48"/>
  <c r="J37" i="48" s="1"/>
  <c r="H106" i="49"/>
  <c r="G35" i="49"/>
  <c r="G34" i="49"/>
  <c r="G37" i="49" s="1"/>
  <c r="G33" i="49"/>
  <c r="T26" i="22"/>
  <c r="T28" i="22"/>
  <c r="T27" i="22"/>
  <c r="U89" i="22"/>
  <c r="I106" i="49" l="1"/>
  <c r="H34" i="49"/>
  <c r="H37" i="49" s="1"/>
  <c r="H35" i="49"/>
  <c r="H33" i="49"/>
  <c r="L98" i="48"/>
  <c r="K35" i="48"/>
  <c r="K34" i="48"/>
  <c r="K37" i="48" s="1"/>
  <c r="K33" i="48"/>
  <c r="U26" i="22"/>
  <c r="U28" i="22"/>
  <c r="U27" i="22"/>
  <c r="V89" i="22"/>
  <c r="M98" i="48" l="1"/>
  <c r="L35" i="48"/>
  <c r="L34" i="48"/>
  <c r="L37" i="48" s="1"/>
  <c r="L33" i="48"/>
  <c r="J106" i="49"/>
  <c r="I35" i="49"/>
  <c r="I34" i="49"/>
  <c r="I37" i="49" s="1"/>
  <c r="I33" i="49"/>
  <c r="V26" i="22"/>
  <c r="V27" i="22"/>
  <c r="V28" i="22"/>
  <c r="W89" i="22"/>
  <c r="K106" i="49" l="1"/>
  <c r="J35" i="49"/>
  <c r="J34" i="49"/>
  <c r="J37" i="49" s="1"/>
  <c r="J33" i="49"/>
  <c r="N98" i="48"/>
  <c r="M35" i="48"/>
  <c r="M34" i="48"/>
  <c r="M37" i="48" s="1"/>
  <c r="M33" i="48"/>
  <c r="W26" i="22"/>
  <c r="W28" i="22"/>
  <c r="W27" i="22"/>
  <c r="X89" i="22"/>
  <c r="O98" i="48" l="1"/>
  <c r="N35" i="48"/>
  <c r="N34" i="48"/>
  <c r="N37" i="48" s="1"/>
  <c r="N33" i="48"/>
  <c r="L106" i="49"/>
  <c r="K35" i="49"/>
  <c r="K34" i="49"/>
  <c r="K37" i="49" s="1"/>
  <c r="K33" i="49"/>
  <c r="X28" i="22"/>
  <c r="X27" i="22"/>
  <c r="X26" i="22"/>
  <c r="Y89" i="22"/>
  <c r="M106" i="49" l="1"/>
  <c r="L35" i="49"/>
  <c r="L33" i="49"/>
  <c r="L34" i="49"/>
  <c r="L37" i="49" s="1"/>
  <c r="P98" i="48"/>
  <c r="O35" i="48"/>
  <c r="O34" i="48"/>
  <c r="O37" i="48" s="1"/>
  <c r="O33" i="48"/>
  <c r="Y26" i="22"/>
  <c r="Y28" i="22"/>
  <c r="Y27" i="22"/>
  <c r="Z89" i="22"/>
  <c r="Q98" i="48" l="1"/>
  <c r="P35" i="48"/>
  <c r="P34" i="48"/>
  <c r="P37" i="48" s="1"/>
  <c r="P33" i="48"/>
  <c r="N106" i="49"/>
  <c r="M35" i="49"/>
  <c r="M34" i="49"/>
  <c r="M37" i="49" s="1"/>
  <c r="M33" i="49"/>
  <c r="Z27" i="22"/>
  <c r="Z26" i="22"/>
  <c r="Z28" i="22"/>
  <c r="AA89" i="22"/>
  <c r="O106" i="49" l="1"/>
  <c r="N35" i="49"/>
  <c r="N34" i="49"/>
  <c r="N37" i="49" s="1"/>
  <c r="N33" i="49"/>
  <c r="R98" i="48"/>
  <c r="Q35" i="48"/>
  <c r="Q34" i="48"/>
  <c r="Q37" i="48" s="1"/>
  <c r="Q33" i="48"/>
  <c r="AA28" i="22"/>
  <c r="AA27" i="22"/>
  <c r="AA26" i="22"/>
  <c r="AB89" i="22"/>
  <c r="S98" i="48" l="1"/>
  <c r="R35" i="48"/>
  <c r="R33" i="48"/>
  <c r="R34" i="48"/>
  <c r="R37" i="48" s="1"/>
  <c r="P106" i="49"/>
  <c r="O35" i="49"/>
  <c r="O34" i="49"/>
  <c r="O37" i="49" s="1"/>
  <c r="O33" i="49"/>
  <c r="AB28" i="22"/>
  <c r="AB27" i="22"/>
  <c r="AB26" i="22"/>
  <c r="AC89" i="22"/>
  <c r="Q106" i="49" l="1"/>
  <c r="P34" i="49"/>
  <c r="P37" i="49" s="1"/>
  <c r="P33" i="49"/>
  <c r="P35" i="49"/>
  <c r="T98" i="48"/>
  <c r="S34" i="48"/>
  <c r="S37" i="48" s="1"/>
  <c r="S33" i="48"/>
  <c r="S35" i="48"/>
  <c r="AC26" i="22"/>
  <c r="AC28" i="22"/>
  <c r="AC27" i="22"/>
  <c r="AD89" i="22"/>
  <c r="U98" i="48" l="1"/>
  <c r="T35" i="48"/>
  <c r="T34" i="48"/>
  <c r="T37" i="48" s="1"/>
  <c r="T33" i="48"/>
  <c r="R106" i="49"/>
  <c r="Q35" i="49"/>
  <c r="Q34" i="49"/>
  <c r="Q37" i="49" s="1"/>
  <c r="Q33" i="49"/>
  <c r="AD27" i="22"/>
  <c r="AD26" i="22"/>
  <c r="AD28" i="22"/>
  <c r="AE89" i="22"/>
  <c r="S106" i="49" l="1"/>
  <c r="R35" i="49"/>
  <c r="R34" i="49"/>
  <c r="R37" i="49" s="1"/>
  <c r="R33" i="49"/>
  <c r="V98" i="48"/>
  <c r="U35" i="48"/>
  <c r="U34" i="48"/>
  <c r="U37" i="48" s="1"/>
  <c r="U33" i="48"/>
  <c r="AE28" i="22"/>
  <c r="AE27" i="22"/>
  <c r="BC28" i="22" s="1"/>
  <c r="BD28" i="22" s="1"/>
  <c r="BE28" i="22" s="1"/>
  <c r="AE26" i="22"/>
  <c r="D90" i="22"/>
  <c r="W98" i="48" l="1"/>
  <c r="V35" i="48"/>
  <c r="V34" i="48"/>
  <c r="V37" i="48" s="1"/>
  <c r="V33" i="48"/>
  <c r="T106" i="49"/>
  <c r="S35" i="49"/>
  <c r="S34" i="49"/>
  <c r="S37" i="49" s="1"/>
  <c r="S33" i="49"/>
  <c r="E90" i="22"/>
  <c r="D35" i="22"/>
  <c r="D34" i="22"/>
  <c r="D33" i="22"/>
  <c r="U106" i="49" l="1"/>
  <c r="T33" i="49"/>
  <c r="T34" i="49"/>
  <c r="T37" i="49" s="1"/>
  <c r="T35" i="49"/>
  <c r="X98" i="48"/>
  <c r="W35" i="48"/>
  <c r="W34" i="48"/>
  <c r="W37" i="48" s="1"/>
  <c r="W33" i="48"/>
  <c r="F90" i="22"/>
  <c r="E35" i="22"/>
  <c r="E34" i="22"/>
  <c r="E33" i="22"/>
  <c r="Y98" i="48" l="1"/>
  <c r="X35" i="48"/>
  <c r="X34" i="48"/>
  <c r="X37" i="48" s="1"/>
  <c r="X33" i="48"/>
  <c r="V106" i="49"/>
  <c r="U35" i="49"/>
  <c r="U34" i="49"/>
  <c r="U37" i="49" s="1"/>
  <c r="U33" i="49"/>
  <c r="G90" i="22"/>
  <c r="F35" i="22"/>
  <c r="F33" i="22"/>
  <c r="F34" i="22"/>
  <c r="W106" i="49" l="1"/>
  <c r="V35" i="49"/>
  <c r="V34" i="49"/>
  <c r="V37" i="49" s="1"/>
  <c r="V33" i="49"/>
  <c r="Z98" i="48"/>
  <c r="Y35" i="48"/>
  <c r="Y34" i="48"/>
  <c r="Y37" i="48" s="1"/>
  <c r="Y33" i="48"/>
  <c r="H90" i="22"/>
  <c r="G33" i="22"/>
  <c r="G34" i="22"/>
  <c r="G35" i="22"/>
  <c r="AA98" i="48" l="1"/>
  <c r="Z35" i="48"/>
  <c r="Z34" i="48"/>
  <c r="Z37" i="48" s="1"/>
  <c r="Z33" i="48"/>
  <c r="X106" i="49"/>
  <c r="W35" i="49"/>
  <c r="W34" i="49"/>
  <c r="W37" i="49" s="1"/>
  <c r="W33" i="49"/>
  <c r="I90" i="22"/>
  <c r="H33" i="22"/>
  <c r="H34" i="22"/>
  <c r="H35" i="22"/>
  <c r="Y106" i="49" l="1"/>
  <c r="X34" i="49"/>
  <c r="X37" i="49" s="1"/>
  <c r="X35" i="49"/>
  <c r="X33" i="49"/>
  <c r="AB98" i="48"/>
  <c r="AA35" i="48"/>
  <c r="AA34" i="48"/>
  <c r="AA37" i="48" s="1"/>
  <c r="AA33" i="48"/>
  <c r="J90" i="22"/>
  <c r="I35" i="22"/>
  <c r="I33" i="22"/>
  <c r="I34" i="22"/>
  <c r="AC98" i="48" l="1"/>
  <c r="AB35" i="48"/>
  <c r="AB34" i="48"/>
  <c r="AB37" i="48" s="1"/>
  <c r="AB33" i="48"/>
  <c r="Z106" i="49"/>
  <c r="Y35" i="49"/>
  <c r="Y34" i="49"/>
  <c r="Y37" i="49" s="1"/>
  <c r="Y33" i="49"/>
  <c r="K90" i="22"/>
  <c r="J35" i="22"/>
  <c r="J33" i="22"/>
  <c r="J34" i="22"/>
  <c r="AA106" i="49" l="1"/>
  <c r="Z35" i="49"/>
  <c r="Z34" i="49"/>
  <c r="Z37" i="49" s="1"/>
  <c r="Z33" i="49"/>
  <c r="AD98" i="48"/>
  <c r="AC35" i="48"/>
  <c r="AC34" i="48"/>
  <c r="AC37" i="48" s="1"/>
  <c r="AC33" i="48"/>
  <c r="L90" i="22"/>
  <c r="K33" i="22"/>
  <c r="K34" i="22"/>
  <c r="K35" i="22"/>
  <c r="AE98" i="48" l="1"/>
  <c r="AD35" i="48"/>
  <c r="AD33" i="48"/>
  <c r="AD34" i="48"/>
  <c r="AD37" i="48" s="1"/>
  <c r="AB106" i="49"/>
  <c r="AA35" i="49"/>
  <c r="AA34" i="49"/>
  <c r="AA37" i="49" s="1"/>
  <c r="AA33" i="49"/>
  <c r="M90" i="22"/>
  <c r="L34" i="22"/>
  <c r="L35" i="22"/>
  <c r="L33" i="22"/>
  <c r="AC106" i="49" l="1"/>
  <c r="AB35" i="49"/>
  <c r="AB33" i="49"/>
  <c r="AB34" i="49"/>
  <c r="AB37" i="49" s="1"/>
  <c r="D99" i="48"/>
  <c r="AE35" i="48"/>
  <c r="AE34" i="48"/>
  <c r="AE33" i="48"/>
  <c r="N90" i="22"/>
  <c r="M33" i="22"/>
  <c r="M35" i="22"/>
  <c r="M34" i="22"/>
  <c r="AE37" i="48" l="1"/>
  <c r="BC35" i="48"/>
  <c r="BD35" i="48" s="1"/>
  <c r="E99" i="48"/>
  <c r="D42" i="48"/>
  <c r="D41" i="48"/>
  <c r="D40" i="48"/>
  <c r="AD106" i="49"/>
  <c r="AC35" i="49"/>
  <c r="AC34" i="49"/>
  <c r="AC37" i="49" s="1"/>
  <c r="AC33" i="49"/>
  <c r="O90" i="22"/>
  <c r="N33" i="22"/>
  <c r="N35" i="22"/>
  <c r="N34" i="22"/>
  <c r="AE106" i="49" l="1"/>
  <c r="AD35" i="49"/>
  <c r="AD34" i="49"/>
  <c r="AD37" i="49" s="1"/>
  <c r="AD33" i="49"/>
  <c r="F99" i="48"/>
  <c r="E42" i="48"/>
  <c r="E41" i="48"/>
  <c r="E44" i="48" s="1"/>
  <c r="E40" i="48"/>
  <c r="D44" i="48"/>
  <c r="AX39" i="48"/>
  <c r="AX38" i="48"/>
  <c r="P90" i="22"/>
  <c r="O33" i="22"/>
  <c r="O34" i="22"/>
  <c r="O35" i="22"/>
  <c r="G99" i="48" l="1"/>
  <c r="F42" i="48"/>
  <c r="F40" i="48"/>
  <c r="F41" i="48"/>
  <c r="F44" i="48" s="1"/>
  <c r="D107" i="49"/>
  <c r="AE35" i="49"/>
  <c r="AE34" i="49"/>
  <c r="AE33" i="49"/>
  <c r="Q90" i="22"/>
  <c r="P34" i="22"/>
  <c r="P35" i="22"/>
  <c r="P33" i="22"/>
  <c r="AE37" i="49" l="1"/>
  <c r="BC35" i="49"/>
  <c r="BD35" i="49" s="1"/>
  <c r="E107" i="49"/>
  <c r="D41" i="49"/>
  <c r="D42" i="49"/>
  <c r="D47" i="49"/>
  <c r="D40" i="49"/>
  <c r="D48" i="49"/>
  <c r="H99" i="48"/>
  <c r="G41" i="48"/>
  <c r="G44" i="48" s="1"/>
  <c r="G40" i="48"/>
  <c r="G42" i="48"/>
  <c r="R90" i="22"/>
  <c r="Q35" i="22"/>
  <c r="Q34" i="22"/>
  <c r="Q33" i="22"/>
  <c r="I99" i="48" l="1"/>
  <c r="H42" i="48"/>
  <c r="H41" i="48"/>
  <c r="H40" i="48"/>
  <c r="D51" i="49"/>
  <c r="D44" i="49"/>
  <c r="F107" i="49"/>
  <c r="E48" i="49"/>
  <c r="E51" i="49" s="1"/>
  <c r="E47" i="49"/>
  <c r="E42" i="49"/>
  <c r="E41" i="49"/>
  <c r="E44" i="49" s="1"/>
  <c r="E40" i="49"/>
  <c r="AX38" i="49"/>
  <c r="AX39" i="49"/>
  <c r="S90" i="22"/>
  <c r="R33" i="22"/>
  <c r="R35" i="22"/>
  <c r="R34" i="22"/>
  <c r="BH63" i="22"/>
  <c r="AW67" i="22" s="1"/>
  <c r="BF63" i="22"/>
  <c r="AW66" i="22" s="1"/>
  <c r="BH56" i="22"/>
  <c r="AW60" i="22" s="1"/>
  <c r="BF56" i="22"/>
  <c r="AW59" i="22" s="1"/>
  <c r="BH49" i="22"/>
  <c r="AW53" i="22" s="1"/>
  <c r="BF49" i="22"/>
  <c r="AW52" i="22" s="1"/>
  <c r="BH42" i="22"/>
  <c r="AW46" i="22" s="1"/>
  <c r="BF42" i="22"/>
  <c r="AW45" i="22" s="1"/>
  <c r="BH35" i="22"/>
  <c r="AW39" i="22" s="1"/>
  <c r="BF35" i="22"/>
  <c r="AW38" i="22" s="1"/>
  <c r="BH28" i="22"/>
  <c r="BF28" i="22"/>
  <c r="AW31" i="22" s="1"/>
  <c r="AW25" i="22"/>
  <c r="BF21" i="22"/>
  <c r="BG21" i="22" s="1"/>
  <c r="BG28" i="22" l="1"/>
  <c r="BG35" i="22" s="1"/>
  <c r="BG42" i="22" s="1"/>
  <c r="BG49" i="22" s="1"/>
  <c r="BG56" i="22" s="1"/>
  <c r="BG63" i="22" s="1"/>
  <c r="BG14" i="48" s="1"/>
  <c r="BG21" i="48" s="1"/>
  <c r="H44" i="48"/>
  <c r="G107" i="49"/>
  <c r="F48" i="49"/>
  <c r="F51" i="49" s="1"/>
  <c r="F47" i="49"/>
  <c r="F42" i="49"/>
  <c r="F41" i="49"/>
  <c r="F44" i="49" s="1"/>
  <c r="F40" i="49"/>
  <c r="J99" i="48"/>
  <c r="I42" i="48"/>
  <c r="I41" i="48"/>
  <c r="I44" i="48" s="1"/>
  <c r="I40" i="48"/>
  <c r="BA24" i="22"/>
  <c r="AW32" i="22"/>
  <c r="AW24" i="22"/>
  <c r="T90" i="22"/>
  <c r="S33" i="22"/>
  <c r="S34" i="22"/>
  <c r="S35" i="22"/>
  <c r="D16" i="22"/>
  <c r="BA31" i="22" l="1"/>
  <c r="BA38" i="22"/>
  <c r="BA52" i="22"/>
  <c r="BA66" i="22"/>
  <c r="BA17" i="48"/>
  <c r="BA59" i="22"/>
  <c r="BA45" i="22"/>
  <c r="H107" i="49"/>
  <c r="G48" i="49"/>
  <c r="G51" i="49" s="1"/>
  <c r="G47" i="49"/>
  <c r="G42" i="49"/>
  <c r="G41" i="49"/>
  <c r="G44" i="49" s="1"/>
  <c r="G40" i="49"/>
  <c r="K99" i="48"/>
  <c r="J42" i="48"/>
  <c r="J41" i="48"/>
  <c r="J44" i="48" s="1"/>
  <c r="J40" i="48"/>
  <c r="BG28" i="48"/>
  <c r="BA24" i="48"/>
  <c r="U90" i="22"/>
  <c r="T34" i="22"/>
  <c r="T33" i="22"/>
  <c r="T35" i="22"/>
  <c r="L99" i="48" l="1"/>
  <c r="K42" i="48"/>
  <c r="K41" i="48"/>
  <c r="K44" i="48" s="1"/>
  <c r="K40" i="48"/>
  <c r="I107" i="49"/>
  <c r="H42" i="49"/>
  <c r="H47" i="49"/>
  <c r="H48" i="49"/>
  <c r="H40" i="49"/>
  <c r="H41" i="49"/>
  <c r="BG35" i="48"/>
  <c r="BA31" i="48"/>
  <c r="V90" i="22"/>
  <c r="U35" i="22"/>
  <c r="U34" i="22"/>
  <c r="U33" i="22"/>
  <c r="F16" i="22"/>
  <c r="E16" i="22"/>
  <c r="D23" i="22"/>
  <c r="G16" i="22"/>
  <c r="J107" i="49" l="1"/>
  <c r="I48" i="49"/>
  <c r="I51" i="49" s="1"/>
  <c r="I47" i="49"/>
  <c r="I42" i="49"/>
  <c r="I41" i="49"/>
  <c r="I44" i="49" s="1"/>
  <c r="I40" i="49"/>
  <c r="H51" i="49"/>
  <c r="H44" i="49"/>
  <c r="M99" i="48"/>
  <c r="L42" i="48"/>
  <c r="L41" i="48"/>
  <c r="L44" i="48" s="1"/>
  <c r="L40" i="48"/>
  <c r="BG42" i="48"/>
  <c r="BA38" i="48"/>
  <c r="W90" i="22"/>
  <c r="V35" i="22"/>
  <c r="V33" i="22"/>
  <c r="V34" i="22"/>
  <c r="H16" i="22"/>
  <c r="E23" i="22"/>
  <c r="D30" i="22"/>
  <c r="N99" i="48" l="1"/>
  <c r="M42" i="48"/>
  <c r="M41" i="48"/>
  <c r="M44" i="48" s="1"/>
  <c r="M40" i="48"/>
  <c r="K107" i="49"/>
  <c r="J48" i="49"/>
  <c r="J47" i="49"/>
  <c r="J42" i="49"/>
  <c r="J41" i="49"/>
  <c r="J40" i="49"/>
  <c r="BG49" i="48"/>
  <c r="BA45" i="48"/>
  <c r="X90" i="22"/>
  <c r="W33" i="22"/>
  <c r="W34" i="22"/>
  <c r="W35" i="22"/>
  <c r="E30" i="22"/>
  <c r="F23" i="22"/>
  <c r="D37" i="22"/>
  <c r="I16" i="22"/>
  <c r="J44" i="49" l="1"/>
  <c r="L107" i="49"/>
  <c r="K48" i="49"/>
  <c r="K51" i="49" s="1"/>
  <c r="K47" i="49"/>
  <c r="K42" i="49"/>
  <c r="K41" i="49"/>
  <c r="K44" i="49" s="1"/>
  <c r="K40" i="49"/>
  <c r="O99" i="48"/>
  <c r="N42" i="48"/>
  <c r="N40" i="48"/>
  <c r="N41" i="48"/>
  <c r="N44" i="48" s="1"/>
  <c r="J51" i="49"/>
  <c r="BG56" i="48"/>
  <c r="BA52" i="48"/>
  <c r="Y90" i="22"/>
  <c r="X34" i="22"/>
  <c r="X33" i="22"/>
  <c r="X35" i="22"/>
  <c r="F30" i="22"/>
  <c r="J16" i="22"/>
  <c r="E37" i="22"/>
  <c r="G23" i="22"/>
  <c r="M107" i="49" l="1"/>
  <c r="L47" i="49"/>
  <c r="L40" i="49"/>
  <c r="L41" i="49"/>
  <c r="L44" i="49" s="1"/>
  <c r="L42" i="49"/>
  <c r="P99" i="48"/>
  <c r="O42" i="48"/>
  <c r="O41" i="48"/>
  <c r="O44" i="48" s="1"/>
  <c r="O40" i="48"/>
  <c r="BA59" i="48"/>
  <c r="BG63" i="48"/>
  <c r="Z90" i="22"/>
  <c r="Y35" i="22"/>
  <c r="Y34" i="22"/>
  <c r="Y33" i="22"/>
  <c r="H23" i="22"/>
  <c r="K16" i="22"/>
  <c r="F37" i="22"/>
  <c r="G30" i="22"/>
  <c r="N107" i="49" l="1"/>
  <c r="M47" i="49"/>
  <c r="M42" i="49"/>
  <c r="M41" i="49"/>
  <c r="M44" i="49" s="1"/>
  <c r="M40" i="49"/>
  <c r="Q99" i="48"/>
  <c r="P42" i="48"/>
  <c r="P41" i="48"/>
  <c r="P44" i="48" s="1"/>
  <c r="P40" i="48"/>
  <c r="BA66" i="48"/>
  <c r="BG14" i="49"/>
  <c r="AA90" i="22"/>
  <c r="Z35" i="22"/>
  <c r="Z33" i="22"/>
  <c r="Z34" i="22"/>
  <c r="G37" i="22"/>
  <c r="L16" i="22"/>
  <c r="H30" i="22"/>
  <c r="I23" i="22"/>
  <c r="O107" i="49" l="1"/>
  <c r="N47" i="49"/>
  <c r="N42" i="49"/>
  <c r="N41" i="49"/>
  <c r="N44" i="49" s="1"/>
  <c r="N40" i="49"/>
  <c r="R99" i="48"/>
  <c r="Q42" i="48"/>
  <c r="Q41" i="48"/>
  <c r="Q44" i="48" s="1"/>
  <c r="Q40" i="48"/>
  <c r="BG21" i="49"/>
  <c r="BA17" i="49"/>
  <c r="AB90" i="22"/>
  <c r="AA33" i="22"/>
  <c r="AA34" i="22"/>
  <c r="AA35" i="22"/>
  <c r="I30" i="22"/>
  <c r="M16" i="22"/>
  <c r="H37" i="22"/>
  <c r="J23" i="22"/>
  <c r="S99" i="48" l="1"/>
  <c r="R42" i="48"/>
  <c r="R41" i="48"/>
  <c r="R44" i="48" s="1"/>
  <c r="R40" i="48"/>
  <c r="P107" i="49"/>
  <c r="O47" i="49"/>
  <c r="O42" i="49"/>
  <c r="O41" i="49"/>
  <c r="O44" i="49" s="1"/>
  <c r="O40" i="49"/>
  <c r="BG28" i="49"/>
  <c r="BA24" i="49"/>
  <c r="AC90" i="22"/>
  <c r="AB34" i="22"/>
  <c r="AB33" i="22"/>
  <c r="AB35" i="22"/>
  <c r="I37" i="22"/>
  <c r="N16" i="22"/>
  <c r="J30" i="22"/>
  <c r="K23" i="22"/>
  <c r="Q107" i="49" l="1"/>
  <c r="P40" i="49"/>
  <c r="P41" i="49"/>
  <c r="P44" i="49" s="1"/>
  <c r="P42" i="49"/>
  <c r="P47" i="49"/>
  <c r="T99" i="48"/>
  <c r="S42" i="48"/>
  <c r="S41" i="48"/>
  <c r="S44" i="48" s="1"/>
  <c r="S40" i="48"/>
  <c r="BG35" i="49"/>
  <c r="BA31" i="49"/>
  <c r="AD90" i="22"/>
  <c r="AC35" i="22"/>
  <c r="AC34" i="22"/>
  <c r="AC33" i="22"/>
  <c r="L23" i="22"/>
  <c r="K30" i="22"/>
  <c r="J37" i="22"/>
  <c r="O16" i="22"/>
  <c r="U99" i="48" l="1"/>
  <c r="T42" i="48"/>
  <c r="T41" i="48"/>
  <c r="T44" i="48" s="1"/>
  <c r="T40" i="48"/>
  <c r="R107" i="49"/>
  <c r="Q47" i="49"/>
  <c r="Q42" i="49"/>
  <c r="Q41" i="49"/>
  <c r="Q44" i="49" s="1"/>
  <c r="Q40" i="49"/>
  <c r="BG42" i="49"/>
  <c r="BA38" i="49"/>
  <c r="AE90" i="22"/>
  <c r="AD35" i="22"/>
  <c r="AD33" i="22"/>
  <c r="AD34" i="22"/>
  <c r="M23" i="22"/>
  <c r="P16" i="22"/>
  <c r="K37" i="22"/>
  <c r="L30" i="22"/>
  <c r="S107" i="49" l="1"/>
  <c r="R47" i="49"/>
  <c r="R42" i="49"/>
  <c r="R41" i="49"/>
  <c r="R44" i="49" s="1"/>
  <c r="R40" i="49"/>
  <c r="V99" i="48"/>
  <c r="U42" i="48"/>
  <c r="U41" i="48"/>
  <c r="U44" i="48" s="1"/>
  <c r="U40" i="48"/>
  <c r="BG49" i="49"/>
  <c r="BA45" i="49"/>
  <c r="D91" i="22"/>
  <c r="AE33" i="22"/>
  <c r="AE34" i="22"/>
  <c r="BC35" i="22" s="1"/>
  <c r="BD35" i="22" s="1"/>
  <c r="BE35" i="22" s="1"/>
  <c r="AE35" i="22"/>
  <c r="L37" i="22"/>
  <c r="Q16" i="22"/>
  <c r="M30" i="22"/>
  <c r="N23" i="22"/>
  <c r="W99" i="48" l="1"/>
  <c r="V42" i="48"/>
  <c r="V41" i="48"/>
  <c r="V44" i="48" s="1"/>
  <c r="V40" i="48"/>
  <c r="T107" i="49"/>
  <c r="S47" i="49"/>
  <c r="S42" i="49"/>
  <c r="S41" i="49"/>
  <c r="S44" i="49" s="1"/>
  <c r="S40" i="49"/>
  <c r="BG56" i="49"/>
  <c r="BA52" i="49"/>
  <c r="E91" i="22"/>
  <c r="D42" i="22"/>
  <c r="D41" i="22"/>
  <c r="D40" i="22"/>
  <c r="O23" i="22"/>
  <c r="N30" i="22"/>
  <c r="R16" i="22"/>
  <c r="M37" i="22"/>
  <c r="X99" i="48" l="1"/>
  <c r="W42" i="48"/>
  <c r="W41" i="48"/>
  <c r="W44" i="48" s="1"/>
  <c r="W40" i="48"/>
  <c r="U107" i="49"/>
  <c r="T41" i="49"/>
  <c r="T44" i="49" s="1"/>
  <c r="T42" i="49"/>
  <c r="T47" i="49"/>
  <c r="T40" i="49"/>
  <c r="BG63" i="49"/>
  <c r="BA59" i="49"/>
  <c r="D44" i="22"/>
  <c r="F91" i="22"/>
  <c r="E41" i="22"/>
  <c r="E44" i="22" s="1"/>
  <c r="E40" i="22"/>
  <c r="E42" i="22"/>
  <c r="O30" i="22"/>
  <c r="P23" i="22"/>
  <c r="N37" i="22"/>
  <c r="S16" i="22"/>
  <c r="V107" i="49" l="1"/>
  <c r="U47" i="49"/>
  <c r="U42" i="49"/>
  <c r="U41" i="49"/>
  <c r="U44" i="49" s="1"/>
  <c r="U40" i="49"/>
  <c r="Y99" i="48"/>
  <c r="X42" i="48"/>
  <c r="X41" i="48"/>
  <c r="X44" i="48" s="1"/>
  <c r="X40" i="48"/>
  <c r="BA66" i="49"/>
  <c r="BG14" i="50"/>
  <c r="G91" i="22"/>
  <c r="F42" i="22"/>
  <c r="F40" i="22"/>
  <c r="F41" i="22"/>
  <c r="F44" i="22" s="1"/>
  <c r="T16" i="22"/>
  <c r="P30" i="22"/>
  <c r="O37" i="22"/>
  <c r="Q23" i="22"/>
  <c r="Z99" i="48" l="1"/>
  <c r="Y42" i="48"/>
  <c r="Y41" i="48"/>
  <c r="Y44" i="48" s="1"/>
  <c r="Y40" i="48"/>
  <c r="W107" i="49"/>
  <c r="V47" i="49"/>
  <c r="V42" i="49"/>
  <c r="V41" i="49"/>
  <c r="V44" i="49" s="1"/>
  <c r="V40" i="49"/>
  <c r="BA17" i="50"/>
  <c r="BG21" i="50"/>
  <c r="H91" i="22"/>
  <c r="G40" i="22"/>
  <c r="G41" i="22"/>
  <c r="G44" i="22" s="1"/>
  <c r="G42" i="22"/>
  <c r="R23" i="22"/>
  <c r="P37" i="22"/>
  <c r="Q30" i="22"/>
  <c r="U16" i="22"/>
  <c r="X107" i="49" l="1"/>
  <c r="W47" i="49"/>
  <c r="W42" i="49"/>
  <c r="W41" i="49"/>
  <c r="W44" i="49" s="1"/>
  <c r="W40" i="49"/>
  <c r="AA99" i="48"/>
  <c r="Z42" i="48"/>
  <c r="Z40" i="48"/>
  <c r="Z41" i="48"/>
  <c r="Z44" i="48" s="1"/>
  <c r="BG28" i="50"/>
  <c r="BA24" i="50"/>
  <c r="I91" i="22"/>
  <c r="H40" i="22"/>
  <c r="H41" i="22"/>
  <c r="H44" i="22" s="1"/>
  <c r="H42" i="22"/>
  <c r="R30" i="22"/>
  <c r="S23" i="22"/>
  <c r="V16" i="22"/>
  <c r="Q37" i="22"/>
  <c r="AB99" i="48" l="1"/>
  <c r="AA42" i="48"/>
  <c r="AA41" i="48"/>
  <c r="AA44" i="48" s="1"/>
  <c r="AA40" i="48"/>
  <c r="Y107" i="49"/>
  <c r="X42" i="49"/>
  <c r="X47" i="49"/>
  <c r="X40" i="49"/>
  <c r="X41" i="49"/>
  <c r="X44" i="49" s="1"/>
  <c r="BG35" i="50"/>
  <c r="BA31" i="50"/>
  <c r="J91" i="22"/>
  <c r="I41" i="22"/>
  <c r="I44" i="22" s="1"/>
  <c r="I40" i="22"/>
  <c r="I42" i="22"/>
  <c r="S30" i="22"/>
  <c r="R37" i="22"/>
  <c r="W16" i="22"/>
  <c r="T23" i="22"/>
  <c r="Z107" i="49" l="1"/>
  <c r="Y47" i="49"/>
  <c r="Y42" i="49"/>
  <c r="Y41" i="49"/>
  <c r="Y44" i="49" s="1"/>
  <c r="Y40" i="49"/>
  <c r="AC99" i="48"/>
  <c r="AB42" i="48"/>
  <c r="AB41" i="48"/>
  <c r="AB44" i="48" s="1"/>
  <c r="AB40" i="48"/>
  <c r="BA38" i="50"/>
  <c r="BG42" i="50"/>
  <c r="K91" i="22"/>
  <c r="J42" i="22"/>
  <c r="J40" i="22"/>
  <c r="J41" i="22"/>
  <c r="J44" i="22" s="1"/>
  <c r="X16" i="22"/>
  <c r="T30" i="22"/>
  <c r="U23" i="22"/>
  <c r="S37" i="22"/>
  <c r="AD99" i="48" l="1"/>
  <c r="AC42" i="48"/>
  <c r="AC41" i="48"/>
  <c r="AC44" i="48" s="1"/>
  <c r="AC40" i="48"/>
  <c r="AA107" i="49"/>
  <c r="Z47" i="49"/>
  <c r="Z42" i="49"/>
  <c r="Z41" i="49"/>
  <c r="Z44" i="49" s="1"/>
  <c r="Z40" i="49"/>
  <c r="BG49" i="50"/>
  <c r="BA45" i="50"/>
  <c r="L91" i="22"/>
  <c r="K41" i="22"/>
  <c r="K44" i="22" s="1"/>
  <c r="K40" i="22"/>
  <c r="K42" i="22"/>
  <c r="T37" i="22"/>
  <c r="V23" i="22"/>
  <c r="U30" i="22"/>
  <c r="Y16" i="22"/>
  <c r="AB107" i="49" l="1"/>
  <c r="AA47" i="49"/>
  <c r="AA42" i="49"/>
  <c r="AA41" i="49"/>
  <c r="AA44" i="49" s="1"/>
  <c r="AA40" i="49"/>
  <c r="AE99" i="48"/>
  <c r="AD42" i="48"/>
  <c r="AD41" i="48"/>
  <c r="AD44" i="48" s="1"/>
  <c r="AD40" i="48"/>
  <c r="BA52" i="50"/>
  <c r="BG56" i="50"/>
  <c r="M91" i="22"/>
  <c r="L40" i="22"/>
  <c r="L42" i="22"/>
  <c r="L41" i="22"/>
  <c r="L44" i="22" s="1"/>
  <c r="Z16" i="22"/>
  <c r="U37" i="22"/>
  <c r="V30" i="22"/>
  <c r="W23" i="22"/>
  <c r="D100" i="48" l="1"/>
  <c r="AE42" i="48"/>
  <c r="AE41" i="48"/>
  <c r="AE40" i="48"/>
  <c r="AC107" i="49"/>
  <c r="AB47" i="49"/>
  <c r="AB40" i="49"/>
  <c r="AB41" i="49"/>
  <c r="AB44" i="49" s="1"/>
  <c r="AB42" i="49"/>
  <c r="BG63" i="50"/>
  <c r="BA66" i="50" s="1"/>
  <c r="BA59" i="50"/>
  <c r="N91" i="22"/>
  <c r="M41" i="22"/>
  <c r="M44" i="22" s="1"/>
  <c r="M40" i="22"/>
  <c r="M42" i="22"/>
  <c r="X23" i="22"/>
  <c r="AA16" i="22"/>
  <c r="W30" i="22"/>
  <c r="V37" i="22"/>
  <c r="AD107" i="49" l="1"/>
  <c r="AC47" i="49"/>
  <c r="AC42" i="49"/>
  <c r="AC41" i="49"/>
  <c r="AC44" i="49" s="1"/>
  <c r="AC40" i="49"/>
  <c r="AE44" i="48"/>
  <c r="BC42" i="48"/>
  <c r="BD42" i="48" s="1"/>
  <c r="E100" i="48"/>
  <c r="D49" i="48"/>
  <c r="D48" i="48"/>
  <c r="D47" i="48"/>
  <c r="O91" i="22"/>
  <c r="N42" i="22"/>
  <c r="N40" i="22"/>
  <c r="N41" i="22"/>
  <c r="N44" i="22" s="1"/>
  <c r="AB16" i="22"/>
  <c r="W37" i="22"/>
  <c r="X30" i="22"/>
  <c r="Y23" i="22"/>
  <c r="D51" i="48" l="1"/>
  <c r="AX46" i="48"/>
  <c r="AX45" i="48"/>
  <c r="F100" i="48"/>
  <c r="E49" i="48"/>
  <c r="E48" i="48"/>
  <c r="E51" i="48" s="1"/>
  <c r="E47" i="48"/>
  <c r="AE107" i="49"/>
  <c r="AD47" i="49"/>
  <c r="AD42" i="49"/>
  <c r="AD41" i="49"/>
  <c r="AD44" i="49" s="1"/>
  <c r="AD40" i="49"/>
  <c r="P91" i="22"/>
  <c r="O40" i="22"/>
  <c r="O41" i="22"/>
  <c r="O44" i="22" s="1"/>
  <c r="O42" i="22"/>
  <c r="Y30" i="22"/>
  <c r="X37" i="22"/>
  <c r="AC16" i="22"/>
  <c r="Z23" i="22"/>
  <c r="D108" i="49" l="1"/>
  <c r="AE47" i="49"/>
  <c r="AE42" i="49"/>
  <c r="AE41" i="49"/>
  <c r="AE40" i="49"/>
  <c r="G100" i="48"/>
  <c r="F49" i="48"/>
  <c r="F48" i="48"/>
  <c r="F51" i="48" s="1"/>
  <c r="F47" i="48"/>
  <c r="Q91" i="22"/>
  <c r="P40" i="22"/>
  <c r="P42" i="22"/>
  <c r="P41" i="22"/>
  <c r="P44" i="22" s="1"/>
  <c r="Y37" i="22"/>
  <c r="AA23" i="22"/>
  <c r="Z30" i="22"/>
  <c r="H100" i="48" l="1"/>
  <c r="G49" i="48"/>
  <c r="G48" i="48"/>
  <c r="G51" i="48" s="1"/>
  <c r="G47" i="48"/>
  <c r="E108" i="49"/>
  <c r="D49" i="49"/>
  <c r="AE44" i="49"/>
  <c r="BC42" i="49"/>
  <c r="BD42" i="49" s="1"/>
  <c r="R91" i="22"/>
  <c r="Q41" i="22"/>
  <c r="Q44" i="22" s="1"/>
  <c r="Q42" i="22"/>
  <c r="Q40" i="22"/>
  <c r="AA30" i="22"/>
  <c r="AB23" i="22"/>
  <c r="Z37" i="22"/>
  <c r="AE16" i="22"/>
  <c r="AX45" i="49" l="1"/>
  <c r="AX46" i="49"/>
  <c r="F108" i="49"/>
  <c r="E49" i="49"/>
  <c r="I100" i="48"/>
  <c r="H49" i="48"/>
  <c r="H48" i="48"/>
  <c r="H47" i="48"/>
  <c r="S91" i="22"/>
  <c r="R42" i="22"/>
  <c r="R40" i="22"/>
  <c r="R41" i="22"/>
  <c r="R44" i="22" s="1"/>
  <c r="AA37" i="22"/>
  <c r="AC23" i="22"/>
  <c r="AB30" i="22"/>
  <c r="H51" i="48" l="1"/>
  <c r="G108" i="49"/>
  <c r="F49" i="49"/>
  <c r="J100" i="48"/>
  <c r="I49" i="48"/>
  <c r="I48" i="48"/>
  <c r="I51" i="48" s="1"/>
  <c r="I47" i="48"/>
  <c r="T91" i="22"/>
  <c r="S40" i="22"/>
  <c r="S41" i="22"/>
  <c r="S44" i="22" s="1"/>
  <c r="S42" i="22"/>
  <c r="AC30" i="22"/>
  <c r="AD23" i="22"/>
  <c r="AB37" i="22"/>
  <c r="K100" i="48" l="1"/>
  <c r="J49" i="48"/>
  <c r="J47" i="48"/>
  <c r="J48" i="48"/>
  <c r="J51" i="48" s="1"/>
  <c r="H108" i="49"/>
  <c r="G49" i="49"/>
  <c r="U91" i="22"/>
  <c r="T40" i="22"/>
  <c r="T41" i="22"/>
  <c r="T44" i="22" s="1"/>
  <c r="T42" i="22"/>
  <c r="AC37" i="22"/>
  <c r="AD30" i="22"/>
  <c r="AE23" i="22"/>
  <c r="I108" i="49" l="1"/>
  <c r="H49" i="49"/>
  <c r="L100" i="48"/>
  <c r="K48" i="48"/>
  <c r="K51" i="48" s="1"/>
  <c r="K47" i="48"/>
  <c r="K49" i="48"/>
  <c r="V91" i="22"/>
  <c r="U41" i="22"/>
  <c r="U44" i="22" s="1"/>
  <c r="U40" i="22"/>
  <c r="U42" i="22"/>
  <c r="AE30" i="22"/>
  <c r="AD37" i="22"/>
  <c r="M100" i="48" l="1"/>
  <c r="L49" i="48"/>
  <c r="L48" i="48"/>
  <c r="L51" i="48" s="1"/>
  <c r="L47" i="48"/>
  <c r="J108" i="49"/>
  <c r="I49" i="49"/>
  <c r="W91" i="22"/>
  <c r="V42" i="22"/>
  <c r="V40" i="22"/>
  <c r="V41" i="22"/>
  <c r="V44" i="22" s="1"/>
  <c r="AE37" i="22"/>
  <c r="K108" i="49" l="1"/>
  <c r="J49" i="49"/>
  <c r="N100" i="48"/>
  <c r="M49" i="48"/>
  <c r="M48" i="48"/>
  <c r="M51" i="48" s="1"/>
  <c r="M47" i="48"/>
  <c r="X91" i="22"/>
  <c r="W40" i="22"/>
  <c r="W42" i="22"/>
  <c r="W41" i="22"/>
  <c r="W44" i="22" s="1"/>
  <c r="O100" i="48" l="1"/>
  <c r="N49" i="48"/>
  <c r="N48" i="48"/>
  <c r="N51" i="48" s="1"/>
  <c r="N47" i="48"/>
  <c r="L108" i="49"/>
  <c r="K49" i="49"/>
  <c r="BB24" i="22"/>
  <c r="Y91" i="22"/>
  <c r="X40" i="22"/>
  <c r="X41" i="22"/>
  <c r="X44" i="22" s="1"/>
  <c r="X42" i="22"/>
  <c r="AX25" i="22"/>
  <c r="AY25" i="22" s="1"/>
  <c r="AJ87" i="22" s="1"/>
  <c r="AX24" i="22"/>
  <c r="AY24" i="22" s="1"/>
  <c r="AJ87" i="50" l="1"/>
  <c r="AJ87" i="48"/>
  <c r="AJ87" i="49"/>
  <c r="M108" i="49"/>
  <c r="L48" i="49"/>
  <c r="L51" i="49" s="1"/>
  <c r="L49" i="49"/>
  <c r="P100" i="48"/>
  <c r="O49" i="48"/>
  <c r="O48" i="48"/>
  <c r="O51" i="48" s="1"/>
  <c r="O47" i="48"/>
  <c r="BB31" i="22"/>
  <c r="Z91" i="22"/>
  <c r="Y41" i="22"/>
  <c r="Y44" i="22" s="1"/>
  <c r="Y40" i="22"/>
  <c r="Y42" i="22"/>
  <c r="AX32" i="22"/>
  <c r="AX31" i="22"/>
  <c r="AY31" i="22" s="1"/>
  <c r="AY32" i="22" l="1"/>
  <c r="AJ88" i="22" s="1"/>
  <c r="Q100" i="48"/>
  <c r="P49" i="48"/>
  <c r="P48" i="48"/>
  <c r="P51" i="48" s="1"/>
  <c r="P47" i="48"/>
  <c r="N108" i="49"/>
  <c r="M49" i="49"/>
  <c r="M48" i="49"/>
  <c r="M51" i="49" s="1"/>
  <c r="AA91" i="22"/>
  <c r="Z42" i="22"/>
  <c r="Z40" i="22"/>
  <c r="Z41" i="22"/>
  <c r="Z44" i="22" s="1"/>
  <c r="AX39" i="22"/>
  <c r="AX38" i="22"/>
  <c r="AY38" i="22" s="1"/>
  <c r="AJ88" i="48" l="1"/>
  <c r="AJ88" i="50"/>
  <c r="AJ88" i="49"/>
  <c r="AY39" i="22"/>
  <c r="AJ89" i="22" s="1"/>
  <c r="O108" i="49"/>
  <c r="N49" i="49"/>
  <c r="N48" i="49"/>
  <c r="N51" i="49" s="1"/>
  <c r="R100" i="48"/>
  <c r="Q49" i="48"/>
  <c r="Q48" i="48"/>
  <c r="Q51" i="48" s="1"/>
  <c r="Q47" i="48"/>
  <c r="AB91" i="22"/>
  <c r="AA40" i="22"/>
  <c r="AA42" i="22"/>
  <c r="AA41" i="22"/>
  <c r="BB38" i="22"/>
  <c r="AJ89" i="50" l="1"/>
  <c r="AJ89" i="49"/>
  <c r="AJ89" i="48"/>
  <c r="S100" i="48"/>
  <c r="R49" i="48"/>
  <c r="R47" i="48"/>
  <c r="R48" i="48"/>
  <c r="R51" i="48" s="1"/>
  <c r="P108" i="49"/>
  <c r="O49" i="49"/>
  <c r="O48" i="49"/>
  <c r="O51" i="49" s="1"/>
  <c r="AA44" i="22"/>
  <c r="AC91" i="22"/>
  <c r="AB40" i="22"/>
  <c r="AB41" i="22"/>
  <c r="AB44" i="22" s="1"/>
  <c r="AB42" i="22"/>
  <c r="Q108" i="49" l="1"/>
  <c r="P48" i="49"/>
  <c r="P51" i="49" s="1"/>
  <c r="P49" i="49"/>
  <c r="T100" i="48"/>
  <c r="S49" i="48"/>
  <c r="S48" i="48"/>
  <c r="S51" i="48" s="1"/>
  <c r="S47" i="48"/>
  <c r="AD91" i="22"/>
  <c r="AC41" i="22"/>
  <c r="AC44" i="22" s="1"/>
  <c r="AC42" i="22"/>
  <c r="AC40" i="22"/>
  <c r="U100" i="48" l="1"/>
  <c r="T49" i="48"/>
  <c r="T48" i="48"/>
  <c r="T51" i="48" s="1"/>
  <c r="T47" i="48"/>
  <c r="R108" i="49"/>
  <c r="Q49" i="49"/>
  <c r="Q48" i="49"/>
  <c r="Q51" i="49" s="1"/>
  <c r="AE91" i="22"/>
  <c r="AD42" i="22"/>
  <c r="AD40" i="22"/>
  <c r="AD41" i="22"/>
  <c r="S108" i="49" l="1"/>
  <c r="R49" i="49"/>
  <c r="R48" i="49"/>
  <c r="R51" i="49" s="1"/>
  <c r="V100" i="48"/>
  <c r="U49" i="48"/>
  <c r="U48" i="48"/>
  <c r="U51" i="48" s="1"/>
  <c r="U47" i="48"/>
  <c r="AD44" i="22"/>
  <c r="D92" i="22"/>
  <c r="AE40" i="22"/>
  <c r="AE41" i="22"/>
  <c r="AE42" i="22"/>
  <c r="W100" i="48" l="1"/>
  <c r="V49" i="48"/>
  <c r="V48" i="48"/>
  <c r="V51" i="48" s="1"/>
  <c r="V47" i="48"/>
  <c r="T108" i="49"/>
  <c r="S49" i="49"/>
  <c r="S48" i="49"/>
  <c r="S51" i="49" s="1"/>
  <c r="AE44" i="22"/>
  <c r="BC42" i="22"/>
  <c r="BD42" i="22" s="1"/>
  <c r="BE42" i="22" s="1"/>
  <c r="E92" i="22"/>
  <c r="D47" i="22"/>
  <c r="D49" i="22"/>
  <c r="D48" i="22"/>
  <c r="U108" i="49" l="1"/>
  <c r="T49" i="49"/>
  <c r="T48" i="49"/>
  <c r="T51" i="49" s="1"/>
  <c r="X100" i="48"/>
  <c r="W49" i="48"/>
  <c r="W48" i="48"/>
  <c r="W51" i="48" s="1"/>
  <c r="W47" i="48"/>
  <c r="BB45" i="22"/>
  <c r="AX46" i="22"/>
  <c r="AX45" i="22"/>
  <c r="AY45" i="22" s="1"/>
  <c r="D51" i="22"/>
  <c r="F92" i="22"/>
  <c r="E47" i="22"/>
  <c r="E48" i="22"/>
  <c r="E51" i="22" s="1"/>
  <c r="E49" i="22"/>
  <c r="AY46" i="22" l="1"/>
  <c r="AJ90" i="22" s="1"/>
  <c r="V108" i="49"/>
  <c r="U49" i="49"/>
  <c r="U48" i="49"/>
  <c r="U51" i="49" s="1"/>
  <c r="Y100" i="48"/>
  <c r="X49" i="48"/>
  <c r="X48" i="48"/>
  <c r="X51" i="48" s="1"/>
  <c r="X47" i="48"/>
  <c r="G92" i="22"/>
  <c r="F48" i="22"/>
  <c r="F51" i="22" s="1"/>
  <c r="F47" i="22"/>
  <c r="F49" i="22"/>
  <c r="AJ90" i="48" l="1"/>
  <c r="AJ90" i="50"/>
  <c r="AJ90" i="49"/>
  <c r="W108" i="49"/>
  <c r="V49" i="49"/>
  <c r="V48" i="49"/>
  <c r="V51" i="49" s="1"/>
  <c r="Z100" i="48"/>
  <c r="Y49" i="48"/>
  <c r="Y48" i="48"/>
  <c r="Y51" i="48" s="1"/>
  <c r="Y47" i="48"/>
  <c r="H92" i="22"/>
  <c r="G49" i="22"/>
  <c r="G47" i="22"/>
  <c r="G48" i="22"/>
  <c r="AA100" i="48" l="1"/>
  <c r="Z49" i="48"/>
  <c r="Z48" i="48"/>
  <c r="Z51" i="48" s="1"/>
  <c r="Z47" i="48"/>
  <c r="X108" i="49"/>
  <c r="W49" i="49"/>
  <c r="W48" i="49"/>
  <c r="W51" i="49" s="1"/>
  <c r="G51" i="22"/>
  <c r="I92" i="22"/>
  <c r="H47" i="22"/>
  <c r="H48" i="22"/>
  <c r="H51" i="22" s="1"/>
  <c r="H49" i="22"/>
  <c r="Y108" i="49" l="1"/>
  <c r="X48" i="49"/>
  <c r="X51" i="49" s="1"/>
  <c r="X49" i="49"/>
  <c r="AB100" i="48"/>
  <c r="AA49" i="48"/>
  <c r="AA48" i="48"/>
  <c r="AA51" i="48" s="1"/>
  <c r="AA47" i="48"/>
  <c r="J92" i="22"/>
  <c r="I47" i="22"/>
  <c r="I48" i="22"/>
  <c r="I49" i="22"/>
  <c r="AC100" i="48" l="1"/>
  <c r="AB49" i="48"/>
  <c r="AB48" i="48"/>
  <c r="AB51" i="48" s="1"/>
  <c r="AB47" i="48"/>
  <c r="Z108" i="49"/>
  <c r="Y49" i="49"/>
  <c r="Y48" i="49"/>
  <c r="Y51" i="49" s="1"/>
  <c r="I51" i="22"/>
  <c r="K92" i="22"/>
  <c r="J48" i="22"/>
  <c r="J51" i="22" s="1"/>
  <c r="J47" i="22"/>
  <c r="J49" i="22"/>
  <c r="AA108" i="49" l="1"/>
  <c r="Z49" i="49"/>
  <c r="Z48" i="49"/>
  <c r="Z51" i="49" s="1"/>
  <c r="AD100" i="48"/>
  <c r="AC49" i="48"/>
  <c r="AC48" i="48"/>
  <c r="AC51" i="48" s="1"/>
  <c r="AC47" i="48"/>
  <c r="L92" i="22"/>
  <c r="K49" i="22"/>
  <c r="K47" i="22"/>
  <c r="K48" i="22"/>
  <c r="AE100" i="48" l="1"/>
  <c r="AD49" i="48"/>
  <c r="AD48" i="48"/>
  <c r="AD51" i="48" s="1"/>
  <c r="AD47" i="48"/>
  <c r="AB108" i="49"/>
  <c r="AA49" i="49"/>
  <c r="AA48" i="49"/>
  <c r="AA51" i="49" s="1"/>
  <c r="K51" i="22"/>
  <c r="M92" i="22"/>
  <c r="L48" i="22"/>
  <c r="L51" i="22" s="1"/>
  <c r="L49" i="22"/>
  <c r="L47" i="22"/>
  <c r="AC108" i="49" l="1"/>
  <c r="AB48" i="49"/>
  <c r="AB51" i="49" s="1"/>
  <c r="AB49" i="49"/>
  <c r="D101" i="48"/>
  <c r="AE49" i="48"/>
  <c r="AE48" i="48"/>
  <c r="AE47" i="48"/>
  <c r="N92" i="22"/>
  <c r="M47" i="22"/>
  <c r="M48" i="22"/>
  <c r="M51" i="22" s="1"/>
  <c r="M49" i="22"/>
  <c r="E101" i="48" l="1"/>
  <c r="D56" i="48"/>
  <c r="D55" i="48"/>
  <c r="D54" i="48"/>
  <c r="AE51" i="48"/>
  <c r="BC49" i="48"/>
  <c r="BD49" i="48" s="1"/>
  <c r="AD108" i="49"/>
  <c r="AC49" i="49"/>
  <c r="AC48" i="49"/>
  <c r="AC51" i="49" s="1"/>
  <c r="O92" i="22"/>
  <c r="N48" i="22"/>
  <c r="N51" i="22" s="1"/>
  <c r="N47" i="22"/>
  <c r="N49" i="22"/>
  <c r="AE108" i="49" l="1"/>
  <c r="AD49" i="49"/>
  <c r="AD48" i="49"/>
  <c r="AD51" i="49" s="1"/>
  <c r="D58" i="48"/>
  <c r="AX53" i="48"/>
  <c r="AX52" i="48"/>
  <c r="F101" i="48"/>
  <c r="E56" i="48"/>
  <c r="E55" i="48"/>
  <c r="E58" i="48" s="1"/>
  <c r="E54" i="48"/>
  <c r="P92" i="22"/>
  <c r="O49" i="22"/>
  <c r="O47" i="22"/>
  <c r="O48" i="22"/>
  <c r="O51" i="22" s="1"/>
  <c r="G101" i="48" l="1"/>
  <c r="F56" i="48"/>
  <c r="F55" i="48"/>
  <c r="F58" i="48" s="1"/>
  <c r="F54" i="48"/>
  <c r="D109" i="49"/>
  <c r="AE49" i="49"/>
  <c r="AE48" i="49"/>
  <c r="Q92" i="22"/>
  <c r="P47" i="22"/>
  <c r="P48" i="22"/>
  <c r="P51" i="22" s="1"/>
  <c r="P49" i="22"/>
  <c r="AE51" i="49" l="1"/>
  <c r="BC49" i="49"/>
  <c r="BD49" i="49" s="1"/>
  <c r="E109" i="49"/>
  <c r="D54" i="49"/>
  <c r="D55" i="49"/>
  <c r="D56" i="49"/>
  <c r="H101" i="48"/>
  <c r="G56" i="48"/>
  <c r="G54" i="48"/>
  <c r="G55" i="48"/>
  <c r="G58" i="48" s="1"/>
  <c r="R92" i="22"/>
  <c r="Q47" i="22"/>
  <c r="Q48" i="22"/>
  <c r="Q51" i="22" s="1"/>
  <c r="Q49" i="22"/>
  <c r="D58" i="49" l="1"/>
  <c r="I101" i="48"/>
  <c r="H56" i="48"/>
  <c r="H55" i="48"/>
  <c r="H58" i="48" s="1"/>
  <c r="H54" i="48"/>
  <c r="F109" i="49"/>
  <c r="E56" i="49"/>
  <c r="E55" i="49"/>
  <c r="E58" i="49" s="1"/>
  <c r="E54" i="49"/>
  <c r="AX53" i="49"/>
  <c r="AX52" i="49"/>
  <c r="S92" i="22"/>
  <c r="R48" i="22"/>
  <c r="R51" i="22" s="1"/>
  <c r="R49" i="22"/>
  <c r="R47" i="22"/>
  <c r="G109" i="49" l="1"/>
  <c r="F56" i="49"/>
  <c r="F55" i="49"/>
  <c r="F58" i="49" s="1"/>
  <c r="F54" i="49"/>
  <c r="J101" i="48"/>
  <c r="I56" i="48"/>
  <c r="I55" i="48"/>
  <c r="I58" i="48" s="1"/>
  <c r="I54" i="48"/>
  <c r="T92" i="22"/>
  <c r="S49" i="22"/>
  <c r="S47" i="22"/>
  <c r="S48" i="22"/>
  <c r="S51" i="22" s="1"/>
  <c r="K101" i="48" l="1"/>
  <c r="J56" i="48"/>
  <c r="J55" i="48"/>
  <c r="J58" i="48" s="1"/>
  <c r="J54" i="48"/>
  <c r="H109" i="49"/>
  <c r="G56" i="49"/>
  <c r="G55" i="49"/>
  <c r="G58" i="49" s="1"/>
  <c r="G54" i="49"/>
  <c r="U92" i="22"/>
  <c r="T47" i="22"/>
  <c r="T48" i="22"/>
  <c r="T51" i="22" s="1"/>
  <c r="T49" i="22"/>
  <c r="I109" i="49" l="1"/>
  <c r="H54" i="49"/>
  <c r="H55" i="49"/>
  <c r="H58" i="49" s="1"/>
  <c r="H56" i="49"/>
  <c r="L101" i="48"/>
  <c r="K56" i="48"/>
  <c r="K55" i="48"/>
  <c r="K58" i="48" s="1"/>
  <c r="K54" i="48"/>
  <c r="V92" i="22"/>
  <c r="U47" i="22"/>
  <c r="U48" i="22"/>
  <c r="U51" i="22" s="1"/>
  <c r="U49" i="22"/>
  <c r="M101" i="48" l="1"/>
  <c r="L56" i="48"/>
  <c r="L55" i="48"/>
  <c r="L58" i="48" s="1"/>
  <c r="L54" i="48"/>
  <c r="J109" i="49"/>
  <c r="I56" i="49"/>
  <c r="I55" i="49"/>
  <c r="I54" i="49"/>
  <c r="W92" i="22"/>
  <c r="V48" i="22"/>
  <c r="V51" i="22" s="1"/>
  <c r="V47" i="22"/>
  <c r="V49" i="22"/>
  <c r="I58" i="49" l="1"/>
  <c r="K109" i="49"/>
  <c r="J56" i="49"/>
  <c r="J55" i="49"/>
  <c r="J58" i="49" s="1"/>
  <c r="J54" i="49"/>
  <c r="N101" i="48"/>
  <c r="M56" i="48"/>
  <c r="M55" i="48"/>
  <c r="M58" i="48" s="1"/>
  <c r="M54" i="48"/>
  <c r="X92" i="22"/>
  <c r="W49" i="22"/>
  <c r="W47" i="22"/>
  <c r="W48" i="22"/>
  <c r="W51" i="22" s="1"/>
  <c r="O101" i="48" l="1"/>
  <c r="N56" i="48"/>
  <c r="N55" i="48"/>
  <c r="N58" i="48" s="1"/>
  <c r="N54" i="48"/>
  <c r="L109" i="49"/>
  <c r="K56" i="49"/>
  <c r="K55" i="49"/>
  <c r="K58" i="49" s="1"/>
  <c r="K54" i="49"/>
  <c r="Y92" i="22"/>
  <c r="X47" i="22"/>
  <c r="X48" i="22"/>
  <c r="X51" i="22" s="1"/>
  <c r="X49" i="22"/>
  <c r="M109" i="49" l="1"/>
  <c r="L55" i="49"/>
  <c r="L58" i="49" s="1"/>
  <c r="L56" i="49"/>
  <c r="L54" i="49"/>
  <c r="P101" i="48"/>
  <c r="O55" i="48"/>
  <c r="O58" i="48" s="1"/>
  <c r="O54" i="48"/>
  <c r="O56" i="48"/>
  <c r="Z92" i="22"/>
  <c r="Y47" i="22"/>
  <c r="Y48" i="22"/>
  <c r="Y51" i="22" s="1"/>
  <c r="Y49" i="22"/>
  <c r="Q101" i="48" l="1"/>
  <c r="P56" i="48"/>
  <c r="P55" i="48"/>
  <c r="P58" i="48" s="1"/>
  <c r="P54" i="48"/>
  <c r="N109" i="49"/>
  <c r="M56" i="49"/>
  <c r="M55" i="49"/>
  <c r="M58" i="49" s="1"/>
  <c r="M54" i="49"/>
  <c r="AA92" i="22"/>
  <c r="Z48" i="22"/>
  <c r="Z51" i="22" s="1"/>
  <c r="Z47" i="22"/>
  <c r="Z49" i="22"/>
  <c r="O109" i="49" l="1"/>
  <c r="N56" i="49"/>
  <c r="N55" i="49"/>
  <c r="N58" i="49" s="1"/>
  <c r="N54" i="49"/>
  <c r="R101" i="48"/>
  <c r="Q56" i="48"/>
  <c r="Q55" i="48"/>
  <c r="Q58" i="48" s="1"/>
  <c r="Q54" i="48"/>
  <c r="AB92" i="22"/>
  <c r="AA49" i="22"/>
  <c r="AA47" i="22"/>
  <c r="AA48" i="22"/>
  <c r="AA51" i="22" s="1"/>
  <c r="S101" i="48" l="1"/>
  <c r="R56" i="48"/>
  <c r="R54" i="48"/>
  <c r="R55" i="48"/>
  <c r="R58" i="48" s="1"/>
  <c r="P109" i="49"/>
  <c r="O56" i="49"/>
  <c r="O55" i="49"/>
  <c r="O58" i="49" s="1"/>
  <c r="O54" i="49"/>
  <c r="AC92" i="22"/>
  <c r="AB49" i="22"/>
  <c r="AB47" i="22"/>
  <c r="AB48" i="22"/>
  <c r="AB51" i="22" s="1"/>
  <c r="Q109" i="49" l="1"/>
  <c r="P56" i="49"/>
  <c r="P54" i="49"/>
  <c r="P55" i="49"/>
  <c r="P58" i="49" s="1"/>
  <c r="T101" i="48"/>
  <c r="S55" i="48"/>
  <c r="S58" i="48" s="1"/>
  <c r="S56" i="48"/>
  <c r="S54" i="48"/>
  <c r="AD92" i="22"/>
  <c r="AC47" i="22"/>
  <c r="AC48" i="22"/>
  <c r="AC51" i="22" s="1"/>
  <c r="AC49" i="22"/>
  <c r="U101" i="48" l="1"/>
  <c r="T56" i="48"/>
  <c r="T55" i="48"/>
  <c r="T58" i="48" s="1"/>
  <c r="T54" i="48"/>
  <c r="R109" i="49"/>
  <c r="Q56" i="49"/>
  <c r="Q55" i="49"/>
  <c r="Q58" i="49" s="1"/>
  <c r="Q54" i="49"/>
  <c r="AE92" i="22"/>
  <c r="AD48" i="22"/>
  <c r="AD51" i="22" s="1"/>
  <c r="AD47" i="22"/>
  <c r="AD49" i="22"/>
  <c r="S109" i="49" l="1"/>
  <c r="R56" i="49"/>
  <c r="R55" i="49"/>
  <c r="R58" i="49" s="1"/>
  <c r="R54" i="49"/>
  <c r="V101" i="48"/>
  <c r="U56" i="48"/>
  <c r="U55" i="48"/>
  <c r="U58" i="48" s="1"/>
  <c r="U54" i="48"/>
  <c r="D93" i="22"/>
  <c r="AE49" i="22"/>
  <c r="AE47" i="22"/>
  <c r="AE48" i="22"/>
  <c r="BC49" i="22" s="1"/>
  <c r="BD49" i="22" s="1"/>
  <c r="BE49" i="22" s="1"/>
  <c r="W101" i="48" l="1"/>
  <c r="V56" i="48"/>
  <c r="V55" i="48"/>
  <c r="V58" i="48" s="1"/>
  <c r="V54" i="48"/>
  <c r="T109" i="49"/>
  <c r="S56" i="49"/>
  <c r="S55" i="49"/>
  <c r="S58" i="49" s="1"/>
  <c r="S54" i="49"/>
  <c r="AE51" i="22"/>
  <c r="E93" i="22"/>
  <c r="D55" i="22"/>
  <c r="D54" i="22"/>
  <c r="D56" i="22"/>
  <c r="U109" i="49" l="1"/>
  <c r="T54" i="49"/>
  <c r="T55" i="49"/>
  <c r="T58" i="49" s="1"/>
  <c r="T56" i="49"/>
  <c r="X101" i="48"/>
  <c r="W56" i="48"/>
  <c r="W54" i="48"/>
  <c r="W55" i="48"/>
  <c r="W58" i="48" s="1"/>
  <c r="F93" i="22"/>
  <c r="E54" i="22"/>
  <c r="E55" i="22"/>
  <c r="E58" i="22" s="1"/>
  <c r="E56" i="22"/>
  <c r="D58" i="22"/>
  <c r="AX53" i="22"/>
  <c r="AX52" i="22"/>
  <c r="AY52" i="22" s="1"/>
  <c r="AY53" i="22" l="1"/>
  <c r="AJ91" i="22" s="1"/>
  <c r="Y101" i="48"/>
  <c r="X56" i="48"/>
  <c r="X55" i="48"/>
  <c r="X58" i="48" s="1"/>
  <c r="X54" i="48"/>
  <c r="V109" i="49"/>
  <c r="U56" i="49"/>
  <c r="U55" i="49"/>
  <c r="U58" i="49" s="1"/>
  <c r="U54" i="49"/>
  <c r="BB52" i="22"/>
  <c r="G93" i="22"/>
  <c r="F54" i="22"/>
  <c r="F55" i="22"/>
  <c r="F58" i="22" s="1"/>
  <c r="F56" i="22"/>
  <c r="AJ91" i="48" l="1"/>
  <c r="AJ91" i="50"/>
  <c r="AJ91" i="49"/>
  <c r="W109" i="49"/>
  <c r="V56" i="49"/>
  <c r="V55" i="49"/>
  <c r="V58" i="49" s="1"/>
  <c r="V54" i="49"/>
  <c r="Z101" i="48"/>
  <c r="Y56" i="48"/>
  <c r="Y55" i="48"/>
  <c r="Y58" i="48" s="1"/>
  <c r="Y54" i="48"/>
  <c r="H93" i="22"/>
  <c r="G55" i="22"/>
  <c r="G54" i="22"/>
  <c r="G56" i="22"/>
  <c r="AA101" i="48" l="1"/>
  <c r="Z56" i="48"/>
  <c r="Z54" i="48"/>
  <c r="Z55" i="48"/>
  <c r="Z58" i="48" s="1"/>
  <c r="X109" i="49"/>
  <c r="W56" i="49"/>
  <c r="W55" i="49"/>
  <c r="W58" i="49" s="1"/>
  <c r="W54" i="49"/>
  <c r="G58" i="22"/>
  <c r="I93" i="22"/>
  <c r="H56" i="22"/>
  <c r="H55" i="22"/>
  <c r="H58" i="22" s="1"/>
  <c r="H54" i="22"/>
  <c r="Y109" i="49" l="1"/>
  <c r="X54" i="49"/>
  <c r="X55" i="49"/>
  <c r="X58" i="49" s="1"/>
  <c r="X56" i="49"/>
  <c r="AB101" i="48"/>
  <c r="AA56" i="48"/>
  <c r="AA55" i="48"/>
  <c r="AA58" i="48" s="1"/>
  <c r="AA54" i="48"/>
  <c r="J93" i="22"/>
  <c r="I54" i="22"/>
  <c r="I55" i="22"/>
  <c r="I56" i="22"/>
  <c r="AC101" i="48" l="1"/>
  <c r="AB56" i="48"/>
  <c r="AB55" i="48"/>
  <c r="AB58" i="48" s="1"/>
  <c r="AB54" i="48"/>
  <c r="Z109" i="49"/>
  <c r="Y56" i="49"/>
  <c r="Y55" i="49"/>
  <c r="Y58" i="49" s="1"/>
  <c r="Y54" i="49"/>
  <c r="I58" i="22"/>
  <c r="K93" i="22"/>
  <c r="J54" i="22"/>
  <c r="J55" i="22"/>
  <c r="J58" i="22" s="1"/>
  <c r="J56" i="22"/>
  <c r="AA109" i="49" l="1"/>
  <c r="Z56" i="49"/>
  <c r="Z55" i="49"/>
  <c r="Z58" i="49" s="1"/>
  <c r="Z54" i="49"/>
  <c r="AD101" i="48"/>
  <c r="AC56" i="48"/>
  <c r="AC55" i="48"/>
  <c r="AC58" i="48" s="1"/>
  <c r="AC54" i="48"/>
  <c r="L93" i="22"/>
  <c r="K55" i="22"/>
  <c r="K54" i="22"/>
  <c r="K56" i="22"/>
  <c r="AE101" i="48" l="1"/>
  <c r="AD56" i="48"/>
  <c r="AD55" i="48"/>
  <c r="AD58" i="48" s="1"/>
  <c r="AD54" i="48"/>
  <c r="AB109" i="49"/>
  <c r="AA56" i="49"/>
  <c r="AA55" i="49"/>
  <c r="AA58" i="49" s="1"/>
  <c r="AA54" i="49"/>
  <c r="K58" i="22"/>
  <c r="M93" i="22"/>
  <c r="L56" i="22"/>
  <c r="L54" i="22"/>
  <c r="L55" i="22"/>
  <c r="L58" i="22" s="1"/>
  <c r="AC109" i="49" l="1"/>
  <c r="AB55" i="49"/>
  <c r="AB58" i="49" s="1"/>
  <c r="AB56" i="49"/>
  <c r="AB54" i="49"/>
  <c r="D102" i="48"/>
  <c r="AE54" i="48"/>
  <c r="AE56" i="48"/>
  <c r="AE55" i="48"/>
  <c r="N93" i="22"/>
  <c r="M54" i="22"/>
  <c r="M55" i="22"/>
  <c r="M58" i="22" s="1"/>
  <c r="M56" i="22"/>
  <c r="AE58" i="48" l="1"/>
  <c r="BC56" i="48"/>
  <c r="BD56" i="48" s="1"/>
  <c r="E102" i="48"/>
  <c r="D63" i="48"/>
  <c r="D62" i="48"/>
  <c r="D61" i="48"/>
  <c r="AD109" i="49"/>
  <c r="AC56" i="49"/>
  <c r="AC55" i="49"/>
  <c r="AC58" i="49" s="1"/>
  <c r="AC54" i="49"/>
  <c r="O93" i="22"/>
  <c r="N54" i="22"/>
  <c r="N55" i="22"/>
  <c r="N58" i="22" s="1"/>
  <c r="N56" i="22"/>
  <c r="AE109" i="49" l="1"/>
  <c r="AD56" i="49"/>
  <c r="AD55" i="49"/>
  <c r="AD58" i="49" s="1"/>
  <c r="AD54" i="49"/>
  <c r="F102" i="48"/>
  <c r="E63" i="48"/>
  <c r="E62" i="48"/>
  <c r="E65" i="48" s="1"/>
  <c r="E61" i="48"/>
  <c r="D65" i="48"/>
  <c r="AX59" i="48"/>
  <c r="AX60" i="48"/>
  <c r="P93" i="22"/>
  <c r="O55" i="22"/>
  <c r="O58" i="22" s="1"/>
  <c r="O54" i="22"/>
  <c r="O56" i="22"/>
  <c r="G102" i="48" l="1"/>
  <c r="F63" i="48"/>
  <c r="F62" i="48"/>
  <c r="F65" i="48" s="1"/>
  <c r="F61" i="48"/>
  <c r="D110" i="49"/>
  <c r="AE56" i="49"/>
  <c r="AE55" i="49"/>
  <c r="AE54" i="49"/>
  <c r="Q93" i="22"/>
  <c r="P56" i="22"/>
  <c r="P54" i="22"/>
  <c r="P55" i="22"/>
  <c r="P58" i="22" s="1"/>
  <c r="AE58" i="49" l="1"/>
  <c r="BC56" i="49"/>
  <c r="BD56" i="49" s="1"/>
  <c r="E110" i="49"/>
  <c r="D61" i="49"/>
  <c r="D62" i="49"/>
  <c r="D63" i="49"/>
  <c r="H102" i="48"/>
  <c r="G61" i="48"/>
  <c r="G63" i="48"/>
  <c r="G62" i="48"/>
  <c r="G65" i="48" s="1"/>
  <c r="R93" i="22"/>
  <c r="Q54" i="22"/>
  <c r="Q55" i="22"/>
  <c r="Q58" i="22" s="1"/>
  <c r="Q56" i="22"/>
  <c r="D65" i="49" l="1"/>
  <c r="I102" i="48"/>
  <c r="H63" i="48"/>
  <c r="H62" i="48"/>
  <c r="H61" i="48"/>
  <c r="F110" i="49"/>
  <c r="E63" i="49"/>
  <c r="E62" i="49"/>
  <c r="E65" i="49" s="1"/>
  <c r="E61" i="49"/>
  <c r="AX59" i="49"/>
  <c r="AX60" i="49"/>
  <c r="S93" i="22"/>
  <c r="R54" i="22"/>
  <c r="R55" i="22"/>
  <c r="R58" i="22" s="1"/>
  <c r="R56" i="22"/>
  <c r="G110" i="49" l="1"/>
  <c r="F63" i="49"/>
  <c r="F62" i="49"/>
  <c r="F65" i="49" s="1"/>
  <c r="F61" i="49"/>
  <c r="J102" i="48"/>
  <c r="I63" i="48"/>
  <c r="I62" i="48"/>
  <c r="I65" i="48" s="1"/>
  <c r="I61" i="48"/>
  <c r="H65" i="48"/>
  <c r="T93" i="22"/>
  <c r="S55" i="22"/>
  <c r="S58" i="22" s="1"/>
  <c r="S56" i="22"/>
  <c r="S54" i="22"/>
  <c r="K102" i="48" l="1"/>
  <c r="J63" i="48"/>
  <c r="J62" i="48"/>
  <c r="J65" i="48" s="1"/>
  <c r="J61" i="48"/>
  <c r="H110" i="49"/>
  <c r="G63" i="49"/>
  <c r="G62" i="49"/>
  <c r="G61" i="49"/>
  <c r="U93" i="22"/>
  <c r="T56" i="22"/>
  <c r="T54" i="22"/>
  <c r="T55" i="22"/>
  <c r="T58" i="22" s="1"/>
  <c r="G65" i="49" l="1"/>
  <c r="I110" i="49"/>
  <c r="H62" i="49"/>
  <c r="H65" i="49" s="1"/>
  <c r="H63" i="49"/>
  <c r="H61" i="49"/>
  <c r="L102" i="48"/>
  <c r="K63" i="48"/>
  <c r="K62" i="48"/>
  <c r="K65" i="48" s="1"/>
  <c r="K61" i="48"/>
  <c r="V93" i="22"/>
  <c r="U54" i="22"/>
  <c r="U55" i="22"/>
  <c r="U58" i="22" s="1"/>
  <c r="U56" i="22"/>
  <c r="M102" i="48" l="1"/>
  <c r="L63" i="48"/>
  <c r="L62" i="48"/>
  <c r="L65" i="48" s="1"/>
  <c r="L61" i="48"/>
  <c r="J110" i="49"/>
  <c r="I63" i="49"/>
  <c r="I62" i="49"/>
  <c r="I65" i="49" s="1"/>
  <c r="I61" i="49"/>
  <c r="W93" i="22"/>
  <c r="V54" i="22"/>
  <c r="V55" i="22"/>
  <c r="V58" i="22" s="1"/>
  <c r="V56" i="22"/>
  <c r="K110" i="49" l="1"/>
  <c r="J63" i="49"/>
  <c r="J62" i="49"/>
  <c r="J65" i="49" s="1"/>
  <c r="J61" i="49"/>
  <c r="N102" i="48"/>
  <c r="M63" i="48"/>
  <c r="M62" i="48"/>
  <c r="M65" i="48" s="1"/>
  <c r="M61" i="48"/>
  <c r="X93" i="22"/>
  <c r="W55" i="22"/>
  <c r="W58" i="22" s="1"/>
  <c r="W54" i="22"/>
  <c r="W56" i="22"/>
  <c r="O102" i="48" l="1"/>
  <c r="N63" i="48"/>
  <c r="N62" i="48"/>
  <c r="N65" i="48" s="1"/>
  <c r="N61" i="48"/>
  <c r="L110" i="49"/>
  <c r="K63" i="49"/>
  <c r="K62" i="49"/>
  <c r="K65" i="49" s="1"/>
  <c r="K61" i="49"/>
  <c r="Y93" i="22"/>
  <c r="X56" i="22"/>
  <c r="X54" i="22"/>
  <c r="X55" i="22"/>
  <c r="X58" i="22" s="1"/>
  <c r="M110" i="49" l="1"/>
  <c r="L63" i="49"/>
  <c r="L61" i="49"/>
  <c r="L62" i="49"/>
  <c r="L65" i="49" s="1"/>
  <c r="P102" i="48"/>
  <c r="O63" i="48"/>
  <c r="O62" i="48"/>
  <c r="O65" i="48" s="1"/>
  <c r="O61" i="48"/>
  <c r="Z93" i="22"/>
  <c r="Y54" i="22"/>
  <c r="Y55" i="22"/>
  <c r="Y58" i="22" s="1"/>
  <c r="Y56" i="22"/>
  <c r="Q102" i="48" l="1"/>
  <c r="P63" i="48"/>
  <c r="P62" i="48"/>
  <c r="P65" i="48" s="1"/>
  <c r="P61" i="48"/>
  <c r="N110" i="49"/>
  <c r="M63" i="49"/>
  <c r="M62" i="49"/>
  <c r="M65" i="49" s="1"/>
  <c r="M61" i="49"/>
  <c r="AA93" i="22"/>
  <c r="Z54" i="22"/>
  <c r="Z55" i="22"/>
  <c r="Z58" i="22" s="1"/>
  <c r="Z56" i="22"/>
  <c r="O110" i="49" l="1"/>
  <c r="N63" i="49"/>
  <c r="N62" i="49"/>
  <c r="N65" i="49" s="1"/>
  <c r="N61" i="49"/>
  <c r="R102" i="48"/>
  <c r="Q63" i="48"/>
  <c r="Q62" i="48"/>
  <c r="Q65" i="48" s="1"/>
  <c r="Q61" i="48"/>
  <c r="AB93" i="22"/>
  <c r="AA55" i="22"/>
  <c r="AA58" i="22" s="1"/>
  <c r="AA54" i="22"/>
  <c r="AA56" i="22"/>
  <c r="S102" i="48" l="1"/>
  <c r="R63" i="48"/>
  <c r="R62" i="48"/>
  <c r="R65" i="48" s="1"/>
  <c r="R61" i="48"/>
  <c r="P110" i="49"/>
  <c r="O63" i="49"/>
  <c r="O62" i="49"/>
  <c r="O65" i="49" s="1"/>
  <c r="O61" i="49"/>
  <c r="AC93" i="22"/>
  <c r="AB56" i="22"/>
  <c r="AB54" i="22"/>
  <c r="AB55" i="22"/>
  <c r="AB58" i="22" s="1"/>
  <c r="Q110" i="49" l="1"/>
  <c r="P61" i="49"/>
  <c r="P62" i="49"/>
  <c r="P65" i="49" s="1"/>
  <c r="P63" i="49"/>
  <c r="T102" i="48"/>
  <c r="S62" i="48"/>
  <c r="S65" i="48" s="1"/>
  <c r="S61" i="48"/>
  <c r="S63" i="48"/>
  <c r="AD93" i="22"/>
  <c r="AC55" i="22"/>
  <c r="AC58" i="22" s="1"/>
  <c r="AC56" i="22"/>
  <c r="AC54" i="22"/>
  <c r="U102" i="48" l="1"/>
  <c r="T63" i="48"/>
  <c r="T62" i="48"/>
  <c r="T65" i="48" s="1"/>
  <c r="T61" i="48"/>
  <c r="R110" i="49"/>
  <c r="Q63" i="49"/>
  <c r="Q62" i="49"/>
  <c r="Q65" i="49" s="1"/>
  <c r="Q61" i="49"/>
  <c r="AE93" i="22"/>
  <c r="AD54" i="22"/>
  <c r="AD55" i="22"/>
  <c r="AD58" i="22" s="1"/>
  <c r="AD56" i="22"/>
  <c r="S110" i="49" l="1"/>
  <c r="R63" i="49"/>
  <c r="R62" i="49"/>
  <c r="R65" i="49" s="1"/>
  <c r="R61" i="49"/>
  <c r="V102" i="48"/>
  <c r="U63" i="48"/>
  <c r="U62" i="48"/>
  <c r="U65" i="48" s="1"/>
  <c r="U61" i="48"/>
  <c r="D94" i="22"/>
  <c r="D63" i="22" s="1"/>
  <c r="AE55" i="22"/>
  <c r="BC56" i="22" s="1"/>
  <c r="BD56" i="22" s="1"/>
  <c r="BE56" i="22" s="1"/>
  <c r="AE54" i="22"/>
  <c r="AE56" i="22"/>
  <c r="W102" i="48" l="1"/>
  <c r="V63" i="48"/>
  <c r="V62" i="48"/>
  <c r="V65" i="48" s="1"/>
  <c r="V61" i="48"/>
  <c r="T110" i="49"/>
  <c r="S63" i="49"/>
  <c r="S62" i="49"/>
  <c r="S65" i="49" s="1"/>
  <c r="S61" i="49"/>
  <c r="AE58" i="22"/>
  <c r="E94" i="22"/>
  <c r="E63" i="22" s="1"/>
  <c r="D62" i="22"/>
  <c r="D61" i="22"/>
  <c r="U110" i="49" l="1"/>
  <c r="T61" i="49"/>
  <c r="T62" i="49"/>
  <c r="T65" i="49" s="1"/>
  <c r="T63" i="49"/>
  <c r="X102" i="48"/>
  <c r="W62" i="48"/>
  <c r="W65" i="48" s="1"/>
  <c r="W63" i="48"/>
  <c r="W61" i="48"/>
  <c r="AX59" i="22"/>
  <c r="AY59" i="22" s="1"/>
  <c r="F94" i="22"/>
  <c r="F63" i="22" s="1"/>
  <c r="E61" i="22"/>
  <c r="E62" i="22"/>
  <c r="E65" i="22" s="1"/>
  <c r="D65" i="22"/>
  <c r="AX60" i="22"/>
  <c r="AY60" i="22" l="1"/>
  <c r="AJ92" i="22" s="1"/>
  <c r="Y102" i="48"/>
  <c r="X63" i="48"/>
  <c r="X62" i="48"/>
  <c r="X65" i="48" s="1"/>
  <c r="X61" i="48"/>
  <c r="V110" i="49"/>
  <c r="U63" i="49"/>
  <c r="U62" i="49"/>
  <c r="U65" i="49" s="1"/>
  <c r="U61" i="49"/>
  <c r="BB59" i="22"/>
  <c r="G94" i="22"/>
  <c r="G63" i="22" s="1"/>
  <c r="F61" i="22"/>
  <c r="F62" i="22"/>
  <c r="AJ92" i="48" l="1"/>
  <c r="AJ92" i="50"/>
  <c r="AJ92" i="49"/>
  <c r="W110" i="49"/>
  <c r="V63" i="49"/>
  <c r="V62" i="49"/>
  <c r="V65" i="49" s="1"/>
  <c r="V61" i="49"/>
  <c r="Z102" i="48"/>
  <c r="Y63" i="48"/>
  <c r="Y62" i="48"/>
  <c r="Y65" i="48" s="1"/>
  <c r="Y61" i="48"/>
  <c r="H94" i="22"/>
  <c r="H63" i="22" s="1"/>
  <c r="G61" i="22"/>
  <c r="G62" i="22"/>
  <c r="G65" i="22" s="1"/>
  <c r="F65" i="22"/>
  <c r="AA102" i="48" l="1"/>
  <c r="Z63" i="48"/>
  <c r="Z62" i="48"/>
  <c r="Z65" i="48" s="1"/>
  <c r="Z61" i="48"/>
  <c r="X110" i="49"/>
  <c r="W63" i="49"/>
  <c r="W62" i="49"/>
  <c r="W65" i="49" s="1"/>
  <c r="W61" i="49"/>
  <c r="I94" i="22"/>
  <c r="I63" i="22" s="1"/>
  <c r="H62" i="22"/>
  <c r="H61" i="22"/>
  <c r="Y110" i="49" l="1"/>
  <c r="X62" i="49"/>
  <c r="X65" i="49" s="1"/>
  <c r="X63" i="49"/>
  <c r="X61" i="49"/>
  <c r="AB102" i="48"/>
  <c r="AA63" i="48"/>
  <c r="AA61" i="48"/>
  <c r="AA62" i="48"/>
  <c r="AA65" i="48" s="1"/>
  <c r="H65" i="22"/>
  <c r="J94" i="22"/>
  <c r="J63" i="22" s="1"/>
  <c r="I61" i="22"/>
  <c r="I62" i="22"/>
  <c r="I65" i="22" s="1"/>
  <c r="AC102" i="48" l="1"/>
  <c r="AB63" i="48"/>
  <c r="AB62" i="48"/>
  <c r="AB65" i="48" s="1"/>
  <c r="AB61" i="48"/>
  <c r="Z110" i="49"/>
  <c r="Y63" i="49"/>
  <c r="Y62" i="49"/>
  <c r="Y65" i="49" s="1"/>
  <c r="Y61" i="49"/>
  <c r="K94" i="22"/>
  <c r="K63" i="22" s="1"/>
  <c r="J61" i="22"/>
  <c r="J62" i="22"/>
  <c r="AA110" i="49" l="1"/>
  <c r="Z63" i="49"/>
  <c r="Z62" i="49"/>
  <c r="Z65" i="49" s="1"/>
  <c r="Z61" i="49"/>
  <c r="AD102" i="48"/>
  <c r="AC63" i="48"/>
  <c r="AC62" i="48"/>
  <c r="AC65" i="48" s="1"/>
  <c r="AC61" i="48"/>
  <c r="J65" i="22"/>
  <c r="L94" i="22"/>
  <c r="L63" i="22" s="1"/>
  <c r="K61" i="22"/>
  <c r="K62" i="22"/>
  <c r="K65" i="22" s="1"/>
  <c r="AE102" i="48" l="1"/>
  <c r="AD63" i="48"/>
  <c r="AD62" i="48"/>
  <c r="AD65" i="48" s="1"/>
  <c r="AD61" i="48"/>
  <c r="AB110" i="49"/>
  <c r="AA63" i="49"/>
  <c r="AA62" i="49"/>
  <c r="AA65" i="49" s="1"/>
  <c r="AA61" i="49"/>
  <c r="M94" i="22"/>
  <c r="M63" i="22" s="1"/>
  <c r="L62" i="22"/>
  <c r="L61" i="22"/>
  <c r="AC110" i="49" l="1"/>
  <c r="AB63" i="49"/>
  <c r="AB61" i="49"/>
  <c r="AB62" i="49"/>
  <c r="AB65" i="49" s="1"/>
  <c r="AE63" i="48"/>
  <c r="AE61" i="48"/>
  <c r="AE62" i="48"/>
  <c r="L8" i="48"/>
  <c r="D103" i="48"/>
  <c r="E103" i="48" s="1"/>
  <c r="F103" i="48" s="1"/>
  <c r="G103" i="48" s="1"/>
  <c r="H103" i="48" s="1"/>
  <c r="I103" i="48" s="1"/>
  <c r="J103" i="48" s="1"/>
  <c r="K103" i="48" s="1"/>
  <c r="L103" i="48" s="1"/>
  <c r="M103" i="48" s="1"/>
  <c r="N103" i="48" s="1"/>
  <c r="O103" i="48" s="1"/>
  <c r="P103" i="48" s="1"/>
  <c r="Q103" i="48" s="1"/>
  <c r="R103" i="48" s="1"/>
  <c r="S103" i="48" s="1"/>
  <c r="T103" i="48" s="1"/>
  <c r="U103" i="48" s="1"/>
  <c r="V103" i="48" s="1"/>
  <c r="W103" i="48" s="1"/>
  <c r="X103" i="48" s="1"/>
  <c r="Y103" i="48" s="1"/>
  <c r="Z103" i="48" s="1"/>
  <c r="AA103" i="48" s="1"/>
  <c r="AB103" i="48" s="1"/>
  <c r="AC103" i="48" s="1"/>
  <c r="AD103" i="48" s="1"/>
  <c r="AE103" i="48" s="1"/>
  <c r="D104" i="48" s="1"/>
  <c r="E104" i="48" s="1"/>
  <c r="F104" i="48" s="1"/>
  <c r="G104" i="48" s="1"/>
  <c r="H104" i="48" s="1"/>
  <c r="I104" i="48" s="1"/>
  <c r="J104" i="48" s="1"/>
  <c r="K104" i="48" s="1"/>
  <c r="L104" i="48" s="1"/>
  <c r="M104" i="48" s="1"/>
  <c r="N104" i="48" s="1"/>
  <c r="O104" i="48" s="1"/>
  <c r="P104" i="48" s="1"/>
  <c r="Q104" i="48" s="1"/>
  <c r="R104" i="48" s="1"/>
  <c r="S104" i="48" s="1"/>
  <c r="T104" i="48" s="1"/>
  <c r="U104" i="48" s="1"/>
  <c r="V104" i="48" s="1"/>
  <c r="W104" i="48" s="1"/>
  <c r="X104" i="48" s="1"/>
  <c r="Y104" i="48" s="1"/>
  <c r="Z104" i="48" s="1"/>
  <c r="AA104" i="48" s="1"/>
  <c r="AB104" i="48" s="1"/>
  <c r="AC104" i="48" s="1"/>
  <c r="AD104" i="48" s="1"/>
  <c r="AE104" i="48" s="1"/>
  <c r="D105" i="48" s="1"/>
  <c r="E105" i="48" s="1"/>
  <c r="F105" i="48" s="1"/>
  <c r="G105" i="48" s="1"/>
  <c r="H105" i="48" s="1"/>
  <c r="I105" i="48" s="1"/>
  <c r="J105" i="48" s="1"/>
  <c r="K105" i="48" s="1"/>
  <c r="L105" i="48" s="1"/>
  <c r="M105" i="48" s="1"/>
  <c r="N105" i="48" s="1"/>
  <c r="O105" i="48" s="1"/>
  <c r="P105" i="48" s="1"/>
  <c r="Q105" i="48" s="1"/>
  <c r="R105" i="48" s="1"/>
  <c r="S105" i="48" s="1"/>
  <c r="T105" i="48" s="1"/>
  <c r="U105" i="48" s="1"/>
  <c r="V105" i="48" s="1"/>
  <c r="W105" i="48" s="1"/>
  <c r="X105" i="48" s="1"/>
  <c r="Y105" i="48" s="1"/>
  <c r="Z105" i="48" s="1"/>
  <c r="AA105" i="48" s="1"/>
  <c r="AB105" i="48" s="1"/>
  <c r="AC105" i="48" s="1"/>
  <c r="AD105" i="48" s="1"/>
  <c r="AE105" i="48" s="1"/>
  <c r="D106" i="48" s="1"/>
  <c r="E106" i="48" s="1"/>
  <c r="F106" i="48" s="1"/>
  <c r="G106" i="48" s="1"/>
  <c r="H106" i="48" s="1"/>
  <c r="I106" i="48" s="1"/>
  <c r="J106" i="48" s="1"/>
  <c r="K106" i="48" s="1"/>
  <c r="L106" i="48" s="1"/>
  <c r="M106" i="48" s="1"/>
  <c r="N106" i="48" s="1"/>
  <c r="O106" i="48" s="1"/>
  <c r="P106" i="48" s="1"/>
  <c r="Q106" i="48" s="1"/>
  <c r="R106" i="48" s="1"/>
  <c r="S106" i="48" s="1"/>
  <c r="T106" i="48" s="1"/>
  <c r="U106" i="48" s="1"/>
  <c r="V106" i="48" s="1"/>
  <c r="W106" i="48" s="1"/>
  <c r="X106" i="48" s="1"/>
  <c r="Y106" i="48" s="1"/>
  <c r="Z106" i="48" s="1"/>
  <c r="AA106" i="48" s="1"/>
  <c r="AB106" i="48" s="1"/>
  <c r="AC106" i="48" s="1"/>
  <c r="AD106" i="48" s="1"/>
  <c r="AE106" i="48" s="1"/>
  <c r="D107" i="48" s="1"/>
  <c r="E107" i="48" s="1"/>
  <c r="F107" i="48" s="1"/>
  <c r="G107" i="48" s="1"/>
  <c r="H107" i="48" s="1"/>
  <c r="I107" i="48" s="1"/>
  <c r="J107" i="48" s="1"/>
  <c r="K107" i="48" s="1"/>
  <c r="L107" i="48" s="1"/>
  <c r="M107" i="48" s="1"/>
  <c r="N107" i="48" s="1"/>
  <c r="O107" i="48" s="1"/>
  <c r="P107" i="48" s="1"/>
  <c r="Q107" i="48" s="1"/>
  <c r="R107" i="48" s="1"/>
  <c r="S107" i="48" s="1"/>
  <c r="T107" i="48" s="1"/>
  <c r="U107" i="48" s="1"/>
  <c r="V107" i="48" s="1"/>
  <c r="W107" i="48" s="1"/>
  <c r="X107" i="48" s="1"/>
  <c r="Y107" i="48" s="1"/>
  <c r="Z107" i="48" s="1"/>
  <c r="AA107" i="48" s="1"/>
  <c r="AB107" i="48" s="1"/>
  <c r="AC107" i="48" s="1"/>
  <c r="AD107" i="48" s="1"/>
  <c r="AE107" i="48" s="1"/>
  <c r="D108" i="48" s="1"/>
  <c r="E108" i="48" s="1"/>
  <c r="F108" i="48" s="1"/>
  <c r="G108" i="48" s="1"/>
  <c r="H108" i="48" s="1"/>
  <c r="I108" i="48" s="1"/>
  <c r="J108" i="48" s="1"/>
  <c r="K108" i="48" s="1"/>
  <c r="L108" i="48" s="1"/>
  <c r="M108" i="48" s="1"/>
  <c r="N108" i="48" s="1"/>
  <c r="O108" i="48" s="1"/>
  <c r="P108" i="48" s="1"/>
  <c r="Q108" i="48" s="1"/>
  <c r="R108" i="48" s="1"/>
  <c r="S108" i="48" s="1"/>
  <c r="T108" i="48" s="1"/>
  <c r="U108" i="48" s="1"/>
  <c r="V108" i="48" s="1"/>
  <c r="W108" i="48" s="1"/>
  <c r="X108" i="48" s="1"/>
  <c r="Y108" i="48" s="1"/>
  <c r="Z108" i="48" s="1"/>
  <c r="AA108" i="48" s="1"/>
  <c r="AB108" i="48" s="1"/>
  <c r="AC108" i="48" s="1"/>
  <c r="AD108" i="48" s="1"/>
  <c r="AE108" i="48" s="1"/>
  <c r="D109" i="48" s="1"/>
  <c r="E109" i="48" s="1"/>
  <c r="F109" i="48" s="1"/>
  <c r="G109" i="48" s="1"/>
  <c r="H109" i="48" s="1"/>
  <c r="I109" i="48" s="1"/>
  <c r="J109" i="48" s="1"/>
  <c r="K109" i="48" s="1"/>
  <c r="L109" i="48" s="1"/>
  <c r="M109" i="48" s="1"/>
  <c r="N109" i="48" s="1"/>
  <c r="O109" i="48" s="1"/>
  <c r="P109" i="48" s="1"/>
  <c r="Q109" i="48" s="1"/>
  <c r="R109" i="48" s="1"/>
  <c r="S109" i="48" s="1"/>
  <c r="T109" i="48" s="1"/>
  <c r="U109" i="48" s="1"/>
  <c r="V109" i="48" s="1"/>
  <c r="W109" i="48" s="1"/>
  <c r="X109" i="48" s="1"/>
  <c r="Y109" i="48" s="1"/>
  <c r="Z109" i="48" s="1"/>
  <c r="AA109" i="48" s="1"/>
  <c r="AB109" i="48" s="1"/>
  <c r="AC109" i="48" s="1"/>
  <c r="AD109" i="48" s="1"/>
  <c r="AE109" i="48" s="1"/>
  <c r="D110" i="48" s="1"/>
  <c r="E110" i="48" s="1"/>
  <c r="F110" i="48" s="1"/>
  <c r="G110" i="48" s="1"/>
  <c r="H110" i="48" s="1"/>
  <c r="I110" i="48" s="1"/>
  <c r="J110" i="48" s="1"/>
  <c r="K110" i="48" s="1"/>
  <c r="L110" i="48" s="1"/>
  <c r="M110" i="48" s="1"/>
  <c r="N110" i="48" s="1"/>
  <c r="O110" i="48" s="1"/>
  <c r="P110" i="48" s="1"/>
  <c r="Q110" i="48" s="1"/>
  <c r="R110" i="48" s="1"/>
  <c r="S110" i="48" s="1"/>
  <c r="T110" i="48" s="1"/>
  <c r="U110" i="48" s="1"/>
  <c r="V110" i="48" s="1"/>
  <c r="W110" i="48" s="1"/>
  <c r="X110" i="48" s="1"/>
  <c r="Y110" i="48" s="1"/>
  <c r="Z110" i="48" s="1"/>
  <c r="AA110" i="48" s="1"/>
  <c r="AB110" i="48" s="1"/>
  <c r="AC110" i="48" s="1"/>
  <c r="AD110" i="48" s="1"/>
  <c r="AE110" i="48" s="1"/>
  <c r="D111" i="48" s="1"/>
  <c r="E111" i="48" s="1"/>
  <c r="F111" i="48" s="1"/>
  <c r="G111" i="48" s="1"/>
  <c r="H111" i="48" s="1"/>
  <c r="I111" i="48" s="1"/>
  <c r="J111" i="48" s="1"/>
  <c r="K111" i="48" s="1"/>
  <c r="L111" i="48" s="1"/>
  <c r="M111" i="48" s="1"/>
  <c r="N111" i="48" s="1"/>
  <c r="O111" i="48" s="1"/>
  <c r="P111" i="48" s="1"/>
  <c r="Q111" i="48" s="1"/>
  <c r="R111" i="48" s="1"/>
  <c r="S111" i="48" s="1"/>
  <c r="T111" i="48" s="1"/>
  <c r="U111" i="48" s="1"/>
  <c r="V111" i="48" s="1"/>
  <c r="W111" i="48" s="1"/>
  <c r="X111" i="48" s="1"/>
  <c r="Y111" i="48" s="1"/>
  <c r="Z111" i="48" s="1"/>
  <c r="AA111" i="48" s="1"/>
  <c r="AB111" i="48" s="1"/>
  <c r="AC111" i="48" s="1"/>
  <c r="AD111" i="48" s="1"/>
  <c r="AE111" i="48" s="1"/>
  <c r="D112" i="48" s="1"/>
  <c r="E112" i="48" s="1"/>
  <c r="F112" i="48" s="1"/>
  <c r="G112" i="48" s="1"/>
  <c r="H112" i="48" s="1"/>
  <c r="I112" i="48" s="1"/>
  <c r="J112" i="48" s="1"/>
  <c r="K112" i="48" s="1"/>
  <c r="L112" i="48" s="1"/>
  <c r="M112" i="48" s="1"/>
  <c r="N112" i="48" s="1"/>
  <c r="O112" i="48" s="1"/>
  <c r="P112" i="48" s="1"/>
  <c r="Q112" i="48" s="1"/>
  <c r="R112" i="48" s="1"/>
  <c r="S112" i="48" s="1"/>
  <c r="T112" i="48" s="1"/>
  <c r="U112" i="48" s="1"/>
  <c r="V112" i="48" s="1"/>
  <c r="W112" i="48" s="1"/>
  <c r="X112" i="48" s="1"/>
  <c r="Y112" i="48" s="1"/>
  <c r="Z112" i="48" s="1"/>
  <c r="AA112" i="48" s="1"/>
  <c r="AB112" i="48" s="1"/>
  <c r="AC112" i="48" s="1"/>
  <c r="AD112" i="48" s="1"/>
  <c r="AE112" i="48" s="1"/>
  <c r="D113" i="48" s="1"/>
  <c r="E113" i="48" s="1"/>
  <c r="F113" i="48" s="1"/>
  <c r="G113" i="48" s="1"/>
  <c r="H113" i="48" s="1"/>
  <c r="I113" i="48" s="1"/>
  <c r="J113" i="48" s="1"/>
  <c r="K113" i="48" s="1"/>
  <c r="L113" i="48" s="1"/>
  <c r="M113" i="48" s="1"/>
  <c r="N113" i="48" s="1"/>
  <c r="O113" i="48" s="1"/>
  <c r="P113" i="48" s="1"/>
  <c r="Q113" i="48" s="1"/>
  <c r="R113" i="48" s="1"/>
  <c r="S113" i="48" s="1"/>
  <c r="T113" i="48" s="1"/>
  <c r="U113" i="48" s="1"/>
  <c r="V113" i="48" s="1"/>
  <c r="W113" i="48" s="1"/>
  <c r="X113" i="48" s="1"/>
  <c r="Y113" i="48" s="1"/>
  <c r="Z113" i="48" s="1"/>
  <c r="AA113" i="48" s="1"/>
  <c r="AB113" i="48" s="1"/>
  <c r="AC113" i="48" s="1"/>
  <c r="AD113" i="48" s="1"/>
  <c r="AE113" i="48" s="1"/>
  <c r="D114" i="48" s="1"/>
  <c r="E114" i="48" s="1"/>
  <c r="F114" i="48" s="1"/>
  <c r="G114" i="48" s="1"/>
  <c r="H114" i="48" s="1"/>
  <c r="I114" i="48" s="1"/>
  <c r="J114" i="48" s="1"/>
  <c r="K114" i="48" s="1"/>
  <c r="L114" i="48" s="1"/>
  <c r="M114" i="48" s="1"/>
  <c r="N114" i="48" s="1"/>
  <c r="O114" i="48" s="1"/>
  <c r="P114" i="48" s="1"/>
  <c r="Q114" i="48" s="1"/>
  <c r="R114" i="48" s="1"/>
  <c r="S114" i="48" s="1"/>
  <c r="T114" i="48" s="1"/>
  <c r="U114" i="48" s="1"/>
  <c r="V114" i="48" s="1"/>
  <c r="W114" i="48" s="1"/>
  <c r="X114" i="48" s="1"/>
  <c r="Y114" i="48" s="1"/>
  <c r="Z114" i="48" s="1"/>
  <c r="AA114" i="48" s="1"/>
  <c r="AB114" i="48" s="1"/>
  <c r="AC114" i="48" s="1"/>
  <c r="AD114" i="48" s="1"/>
  <c r="AE114" i="48" s="1"/>
  <c r="D115" i="48" s="1"/>
  <c r="E115" i="48" s="1"/>
  <c r="F115" i="48" s="1"/>
  <c r="G115" i="48" s="1"/>
  <c r="H115" i="48" s="1"/>
  <c r="I115" i="48" s="1"/>
  <c r="J115" i="48" s="1"/>
  <c r="K115" i="48" s="1"/>
  <c r="L115" i="48" s="1"/>
  <c r="M115" i="48" s="1"/>
  <c r="N115" i="48" s="1"/>
  <c r="O115" i="48" s="1"/>
  <c r="P115" i="48" s="1"/>
  <c r="Q115" i="48" s="1"/>
  <c r="R115" i="48" s="1"/>
  <c r="S115" i="48" s="1"/>
  <c r="T115" i="48" s="1"/>
  <c r="U115" i="48" s="1"/>
  <c r="V115" i="48" s="1"/>
  <c r="W115" i="48" s="1"/>
  <c r="X115" i="48" s="1"/>
  <c r="Y115" i="48" s="1"/>
  <c r="Z115" i="48" s="1"/>
  <c r="AA115" i="48" s="1"/>
  <c r="AB115" i="48" s="1"/>
  <c r="AC115" i="48" s="1"/>
  <c r="AD115" i="48" s="1"/>
  <c r="AE115" i="48" s="1"/>
  <c r="D116" i="48" s="1"/>
  <c r="E116" i="48" s="1"/>
  <c r="F116" i="48" s="1"/>
  <c r="G116" i="48" s="1"/>
  <c r="H116" i="48" s="1"/>
  <c r="I116" i="48" s="1"/>
  <c r="J116" i="48" s="1"/>
  <c r="K116" i="48" s="1"/>
  <c r="L116" i="48" s="1"/>
  <c r="M116" i="48" s="1"/>
  <c r="N116" i="48" s="1"/>
  <c r="O116" i="48" s="1"/>
  <c r="P116" i="48" s="1"/>
  <c r="Q116" i="48" s="1"/>
  <c r="R116" i="48" s="1"/>
  <c r="S116" i="48" s="1"/>
  <c r="T116" i="48" s="1"/>
  <c r="U116" i="48" s="1"/>
  <c r="V116" i="48" s="1"/>
  <c r="W116" i="48" s="1"/>
  <c r="X116" i="48" s="1"/>
  <c r="Y116" i="48" s="1"/>
  <c r="Z116" i="48" s="1"/>
  <c r="AA116" i="48" s="1"/>
  <c r="AB116" i="48" s="1"/>
  <c r="AC116" i="48" s="1"/>
  <c r="AD116" i="48" s="1"/>
  <c r="AE116" i="48" s="1"/>
  <c r="D117" i="48" s="1"/>
  <c r="E117" i="48" s="1"/>
  <c r="F117" i="48" s="1"/>
  <c r="G117" i="48" s="1"/>
  <c r="H117" i="48" s="1"/>
  <c r="I117" i="48" s="1"/>
  <c r="J117" i="48" s="1"/>
  <c r="K117" i="48" s="1"/>
  <c r="L117" i="48" s="1"/>
  <c r="M117" i="48" s="1"/>
  <c r="N117" i="48" s="1"/>
  <c r="O117" i="48" s="1"/>
  <c r="P117" i="48" s="1"/>
  <c r="Q117" i="48" s="1"/>
  <c r="R117" i="48" s="1"/>
  <c r="S117" i="48" s="1"/>
  <c r="T117" i="48" s="1"/>
  <c r="U117" i="48" s="1"/>
  <c r="V117" i="48" s="1"/>
  <c r="W117" i="48" s="1"/>
  <c r="X117" i="48" s="1"/>
  <c r="Y117" i="48" s="1"/>
  <c r="Z117" i="48" s="1"/>
  <c r="AA117" i="48" s="1"/>
  <c r="AB117" i="48" s="1"/>
  <c r="AC117" i="48" s="1"/>
  <c r="AD117" i="48" s="1"/>
  <c r="AE117" i="48" s="1"/>
  <c r="D118" i="48" s="1"/>
  <c r="E118" i="48" s="1"/>
  <c r="F118" i="48" s="1"/>
  <c r="G118" i="48" s="1"/>
  <c r="H118" i="48" s="1"/>
  <c r="I118" i="48" s="1"/>
  <c r="J118" i="48" s="1"/>
  <c r="K118" i="48" s="1"/>
  <c r="L118" i="48" s="1"/>
  <c r="M118" i="48" s="1"/>
  <c r="N118" i="48" s="1"/>
  <c r="O118" i="48" s="1"/>
  <c r="P118" i="48" s="1"/>
  <c r="Q118" i="48" s="1"/>
  <c r="R118" i="48" s="1"/>
  <c r="S118" i="48" s="1"/>
  <c r="T118" i="48" s="1"/>
  <c r="U118" i="48" s="1"/>
  <c r="V118" i="48" s="1"/>
  <c r="W118" i="48" s="1"/>
  <c r="X118" i="48" s="1"/>
  <c r="Y118" i="48" s="1"/>
  <c r="Z118" i="48" s="1"/>
  <c r="AA118" i="48" s="1"/>
  <c r="AB118" i="48" s="1"/>
  <c r="AC118" i="48" s="1"/>
  <c r="AD118" i="48" s="1"/>
  <c r="AE118" i="48" s="1"/>
  <c r="D119" i="48" s="1"/>
  <c r="E119" i="48" s="1"/>
  <c r="F119" i="48" s="1"/>
  <c r="G119" i="48" s="1"/>
  <c r="H119" i="48" s="1"/>
  <c r="I119" i="48" s="1"/>
  <c r="J119" i="48" s="1"/>
  <c r="K119" i="48" s="1"/>
  <c r="L119" i="48" s="1"/>
  <c r="M119" i="48" s="1"/>
  <c r="N119" i="48" s="1"/>
  <c r="O119" i="48" s="1"/>
  <c r="P119" i="48" s="1"/>
  <c r="Q119" i="48" s="1"/>
  <c r="R119" i="48" s="1"/>
  <c r="S119" i="48" s="1"/>
  <c r="T119" i="48" s="1"/>
  <c r="U119" i="48" s="1"/>
  <c r="V119" i="48" s="1"/>
  <c r="W119" i="48" s="1"/>
  <c r="X119" i="48" s="1"/>
  <c r="Y119" i="48" s="1"/>
  <c r="Z119" i="48" s="1"/>
  <c r="AA119" i="48" s="1"/>
  <c r="AB119" i="48" s="1"/>
  <c r="AC119" i="48" s="1"/>
  <c r="AD119" i="48" s="1"/>
  <c r="AE119" i="48" s="1"/>
  <c r="D120" i="48" s="1"/>
  <c r="E120" i="48" s="1"/>
  <c r="F120" i="48" s="1"/>
  <c r="G120" i="48" s="1"/>
  <c r="H120" i="48" s="1"/>
  <c r="I120" i="48" s="1"/>
  <c r="J120" i="48" s="1"/>
  <c r="K120" i="48" s="1"/>
  <c r="L120" i="48" s="1"/>
  <c r="M120" i="48" s="1"/>
  <c r="N120" i="48" s="1"/>
  <c r="O120" i="48" s="1"/>
  <c r="P120" i="48" s="1"/>
  <c r="Q120" i="48" s="1"/>
  <c r="R120" i="48" s="1"/>
  <c r="S120" i="48" s="1"/>
  <c r="T120" i="48" s="1"/>
  <c r="U120" i="48" s="1"/>
  <c r="V120" i="48" s="1"/>
  <c r="W120" i="48" s="1"/>
  <c r="X120" i="48" s="1"/>
  <c r="Y120" i="48" s="1"/>
  <c r="Z120" i="48" s="1"/>
  <c r="AA120" i="48" s="1"/>
  <c r="AB120" i="48" s="1"/>
  <c r="AC120" i="48" s="1"/>
  <c r="AD120" i="48" s="1"/>
  <c r="AE120" i="48" s="1"/>
  <c r="D121" i="48" s="1"/>
  <c r="E121" i="48" s="1"/>
  <c r="F121" i="48" s="1"/>
  <c r="G121" i="48" s="1"/>
  <c r="H121" i="48" s="1"/>
  <c r="I121" i="48" s="1"/>
  <c r="J121" i="48" s="1"/>
  <c r="K121" i="48" s="1"/>
  <c r="L121" i="48" s="1"/>
  <c r="M121" i="48" s="1"/>
  <c r="N121" i="48" s="1"/>
  <c r="O121" i="48" s="1"/>
  <c r="P121" i="48" s="1"/>
  <c r="Q121" i="48" s="1"/>
  <c r="R121" i="48" s="1"/>
  <c r="S121" i="48" s="1"/>
  <c r="T121" i="48" s="1"/>
  <c r="U121" i="48" s="1"/>
  <c r="V121" i="48" s="1"/>
  <c r="W121" i="48" s="1"/>
  <c r="X121" i="48" s="1"/>
  <c r="Y121" i="48" s="1"/>
  <c r="Z121" i="48" s="1"/>
  <c r="AA121" i="48" s="1"/>
  <c r="AB121" i="48" s="1"/>
  <c r="AC121" i="48" s="1"/>
  <c r="AD121" i="48" s="1"/>
  <c r="AE121" i="48" s="1"/>
  <c r="D122" i="48" s="1"/>
  <c r="E122" i="48" s="1"/>
  <c r="F122" i="48" s="1"/>
  <c r="G122" i="48" s="1"/>
  <c r="H122" i="48" s="1"/>
  <c r="I122" i="48" s="1"/>
  <c r="J122" i="48" s="1"/>
  <c r="K122" i="48" s="1"/>
  <c r="L122" i="48" s="1"/>
  <c r="M122" i="48" s="1"/>
  <c r="N122" i="48" s="1"/>
  <c r="O122" i="48" s="1"/>
  <c r="P122" i="48" s="1"/>
  <c r="Q122" i="48" s="1"/>
  <c r="R122" i="48" s="1"/>
  <c r="S122" i="48" s="1"/>
  <c r="T122" i="48" s="1"/>
  <c r="U122" i="48" s="1"/>
  <c r="V122" i="48" s="1"/>
  <c r="W122" i="48" s="1"/>
  <c r="X122" i="48" s="1"/>
  <c r="Y122" i="48" s="1"/>
  <c r="Z122" i="48" s="1"/>
  <c r="AA122" i="48" s="1"/>
  <c r="AB122" i="48" s="1"/>
  <c r="AC122" i="48" s="1"/>
  <c r="AD122" i="48" s="1"/>
  <c r="AE122" i="48" s="1"/>
  <c r="D123" i="48" s="1"/>
  <c r="E123" i="48" s="1"/>
  <c r="F123" i="48" s="1"/>
  <c r="G123" i="48" s="1"/>
  <c r="H123" i="48" s="1"/>
  <c r="I123" i="48" s="1"/>
  <c r="J123" i="48" s="1"/>
  <c r="K123" i="48" s="1"/>
  <c r="L123" i="48" s="1"/>
  <c r="M123" i="48" s="1"/>
  <c r="N123" i="48" s="1"/>
  <c r="O123" i="48" s="1"/>
  <c r="P123" i="48" s="1"/>
  <c r="Q123" i="48" s="1"/>
  <c r="R123" i="48" s="1"/>
  <c r="S123" i="48" s="1"/>
  <c r="T123" i="48" s="1"/>
  <c r="U123" i="48" s="1"/>
  <c r="V123" i="48" s="1"/>
  <c r="W123" i="48" s="1"/>
  <c r="X123" i="48" s="1"/>
  <c r="Y123" i="48" s="1"/>
  <c r="Z123" i="48" s="1"/>
  <c r="AA123" i="48" s="1"/>
  <c r="AB123" i="48" s="1"/>
  <c r="AC123" i="48" s="1"/>
  <c r="AD123" i="48" s="1"/>
  <c r="AE123" i="48" s="1"/>
  <c r="D124" i="48" s="1"/>
  <c r="E124" i="48" s="1"/>
  <c r="F124" i="48" s="1"/>
  <c r="G124" i="48" s="1"/>
  <c r="H124" i="48" s="1"/>
  <c r="I124" i="48" s="1"/>
  <c r="J124" i="48" s="1"/>
  <c r="K124" i="48" s="1"/>
  <c r="L124" i="48" s="1"/>
  <c r="M124" i="48" s="1"/>
  <c r="N124" i="48" s="1"/>
  <c r="O124" i="48" s="1"/>
  <c r="P124" i="48" s="1"/>
  <c r="Q124" i="48" s="1"/>
  <c r="R124" i="48" s="1"/>
  <c r="S124" i="48" s="1"/>
  <c r="T124" i="48" s="1"/>
  <c r="U124" i="48" s="1"/>
  <c r="V124" i="48" s="1"/>
  <c r="W124" i="48" s="1"/>
  <c r="X124" i="48" s="1"/>
  <c r="Y124" i="48" s="1"/>
  <c r="Z124" i="48" s="1"/>
  <c r="AA124" i="48" s="1"/>
  <c r="AB124" i="48" s="1"/>
  <c r="AC124" i="48" s="1"/>
  <c r="AD124" i="48" s="1"/>
  <c r="AE124" i="48" s="1"/>
  <c r="D125" i="48" s="1"/>
  <c r="E125" i="48" s="1"/>
  <c r="F125" i="48" s="1"/>
  <c r="G125" i="48" s="1"/>
  <c r="H125" i="48" s="1"/>
  <c r="I125" i="48" s="1"/>
  <c r="J125" i="48" s="1"/>
  <c r="K125" i="48" s="1"/>
  <c r="L125" i="48" s="1"/>
  <c r="M125" i="48" s="1"/>
  <c r="N125" i="48" s="1"/>
  <c r="O125" i="48" s="1"/>
  <c r="P125" i="48" s="1"/>
  <c r="Q125" i="48" s="1"/>
  <c r="R125" i="48" s="1"/>
  <c r="S125" i="48" s="1"/>
  <c r="T125" i="48" s="1"/>
  <c r="U125" i="48" s="1"/>
  <c r="V125" i="48" s="1"/>
  <c r="W125" i="48" s="1"/>
  <c r="X125" i="48" s="1"/>
  <c r="Y125" i="48" s="1"/>
  <c r="Z125" i="48" s="1"/>
  <c r="AA125" i="48" s="1"/>
  <c r="AB125" i="48" s="1"/>
  <c r="AC125" i="48" s="1"/>
  <c r="AD125" i="48" s="1"/>
  <c r="AE125" i="48" s="1"/>
  <c r="D126" i="48" s="1"/>
  <c r="E126" i="48" s="1"/>
  <c r="F126" i="48" s="1"/>
  <c r="G126" i="48" s="1"/>
  <c r="H126" i="48" s="1"/>
  <c r="I126" i="48" s="1"/>
  <c r="J126" i="48" s="1"/>
  <c r="K126" i="48" s="1"/>
  <c r="L126" i="48" s="1"/>
  <c r="M126" i="48" s="1"/>
  <c r="N126" i="48" s="1"/>
  <c r="O126" i="48" s="1"/>
  <c r="P126" i="48" s="1"/>
  <c r="Q126" i="48" s="1"/>
  <c r="R126" i="48" s="1"/>
  <c r="S126" i="48" s="1"/>
  <c r="T126" i="48" s="1"/>
  <c r="U126" i="48" s="1"/>
  <c r="V126" i="48" s="1"/>
  <c r="W126" i="48" s="1"/>
  <c r="X126" i="48" s="1"/>
  <c r="Y126" i="48" s="1"/>
  <c r="Z126" i="48" s="1"/>
  <c r="AA126" i="48" s="1"/>
  <c r="AB126" i="48" s="1"/>
  <c r="AC126" i="48" s="1"/>
  <c r="AD126" i="48" s="1"/>
  <c r="AE126" i="48" s="1"/>
  <c r="M8" i="48"/>
  <c r="J8" i="48"/>
  <c r="L65" i="22"/>
  <c r="N94" i="22"/>
  <c r="N63" i="22" s="1"/>
  <c r="M61" i="22"/>
  <c r="M62" i="22"/>
  <c r="M65" i="22" s="1"/>
  <c r="AE65" i="48" l="1"/>
  <c r="BC63" i="48"/>
  <c r="BD63" i="48" s="1"/>
  <c r="AD110" i="49"/>
  <c r="AC63" i="49"/>
  <c r="AC62" i="49"/>
  <c r="AC65" i="49" s="1"/>
  <c r="AC61" i="49"/>
  <c r="O94" i="22"/>
  <c r="O63" i="22" s="1"/>
  <c r="N61" i="22"/>
  <c r="N62" i="22"/>
  <c r="N65" i="22" s="1"/>
  <c r="AE110" i="49" l="1"/>
  <c r="AD63" i="49"/>
  <c r="AD62" i="49"/>
  <c r="AD65" i="49" s="1"/>
  <c r="AD61" i="49"/>
  <c r="AX67" i="48"/>
  <c r="AX66" i="48"/>
  <c r="P94" i="22"/>
  <c r="P63" i="22" s="1"/>
  <c r="O61" i="22"/>
  <c r="O62" i="22"/>
  <c r="O65" i="22" s="1"/>
  <c r="AE63" i="49" l="1"/>
  <c r="AE62" i="49"/>
  <c r="AE61" i="49"/>
  <c r="M8" i="49"/>
  <c r="J8" i="49"/>
  <c r="D111" i="49"/>
  <c r="E111" i="49" s="1"/>
  <c r="F111" i="49" s="1"/>
  <c r="G111" i="49" s="1"/>
  <c r="H111" i="49" s="1"/>
  <c r="I111" i="49" s="1"/>
  <c r="J111" i="49" s="1"/>
  <c r="K111" i="49" s="1"/>
  <c r="L111" i="49" s="1"/>
  <c r="M111" i="49" s="1"/>
  <c r="N111" i="49" s="1"/>
  <c r="O111" i="49" s="1"/>
  <c r="P111" i="49" s="1"/>
  <c r="Q111" i="49" s="1"/>
  <c r="R111" i="49" s="1"/>
  <c r="S111" i="49" s="1"/>
  <c r="T111" i="49" s="1"/>
  <c r="U111" i="49" s="1"/>
  <c r="V111" i="49" s="1"/>
  <c r="W111" i="49" s="1"/>
  <c r="X111" i="49" s="1"/>
  <c r="Y111" i="49" s="1"/>
  <c r="Z111" i="49" s="1"/>
  <c r="AA111" i="49" s="1"/>
  <c r="AB111" i="49" s="1"/>
  <c r="AC111" i="49" s="1"/>
  <c r="AD111" i="49" s="1"/>
  <c r="AE111" i="49" s="1"/>
  <c r="D112" i="49" s="1"/>
  <c r="E112" i="49" s="1"/>
  <c r="F112" i="49" s="1"/>
  <c r="G112" i="49" s="1"/>
  <c r="H112" i="49" s="1"/>
  <c r="I112" i="49" s="1"/>
  <c r="J112" i="49" s="1"/>
  <c r="K112" i="49" s="1"/>
  <c r="L112" i="49" s="1"/>
  <c r="M112" i="49" s="1"/>
  <c r="N112" i="49" s="1"/>
  <c r="O112" i="49" s="1"/>
  <c r="P112" i="49" s="1"/>
  <c r="Q112" i="49" s="1"/>
  <c r="R112" i="49" s="1"/>
  <c r="S112" i="49" s="1"/>
  <c r="T112" i="49" s="1"/>
  <c r="U112" i="49" s="1"/>
  <c r="V112" i="49" s="1"/>
  <c r="W112" i="49" s="1"/>
  <c r="X112" i="49" s="1"/>
  <c r="Y112" i="49" s="1"/>
  <c r="Z112" i="49" s="1"/>
  <c r="AA112" i="49" s="1"/>
  <c r="AB112" i="49" s="1"/>
  <c r="AC112" i="49" s="1"/>
  <c r="AD112" i="49" s="1"/>
  <c r="AE112" i="49" s="1"/>
  <c r="D113" i="49" s="1"/>
  <c r="E113" i="49" s="1"/>
  <c r="F113" i="49" s="1"/>
  <c r="G113" i="49" s="1"/>
  <c r="H113" i="49" s="1"/>
  <c r="I113" i="49" s="1"/>
  <c r="J113" i="49" s="1"/>
  <c r="K113" i="49" s="1"/>
  <c r="L113" i="49" s="1"/>
  <c r="M113" i="49" s="1"/>
  <c r="N113" i="49" s="1"/>
  <c r="O113" i="49" s="1"/>
  <c r="P113" i="49" s="1"/>
  <c r="Q113" i="49" s="1"/>
  <c r="R113" i="49" s="1"/>
  <c r="S113" i="49" s="1"/>
  <c r="T113" i="49" s="1"/>
  <c r="U113" i="49" s="1"/>
  <c r="V113" i="49" s="1"/>
  <c r="W113" i="49" s="1"/>
  <c r="X113" i="49" s="1"/>
  <c r="Y113" i="49" s="1"/>
  <c r="Z113" i="49" s="1"/>
  <c r="AA113" i="49" s="1"/>
  <c r="AB113" i="49" s="1"/>
  <c r="AC113" i="49" s="1"/>
  <c r="AD113" i="49" s="1"/>
  <c r="AE113" i="49" s="1"/>
  <c r="D114" i="49" s="1"/>
  <c r="E114" i="49" s="1"/>
  <c r="F114" i="49" s="1"/>
  <c r="G114" i="49" s="1"/>
  <c r="H114" i="49" s="1"/>
  <c r="I114" i="49" s="1"/>
  <c r="J114" i="49" s="1"/>
  <c r="K114" i="49" s="1"/>
  <c r="L114" i="49" s="1"/>
  <c r="M114" i="49" s="1"/>
  <c r="N114" i="49" s="1"/>
  <c r="O114" i="49" s="1"/>
  <c r="P114" i="49" s="1"/>
  <c r="Q114" i="49" s="1"/>
  <c r="R114" i="49" s="1"/>
  <c r="S114" i="49" s="1"/>
  <c r="T114" i="49" s="1"/>
  <c r="U114" i="49" s="1"/>
  <c r="V114" i="49" s="1"/>
  <c r="W114" i="49" s="1"/>
  <c r="X114" i="49" s="1"/>
  <c r="Y114" i="49" s="1"/>
  <c r="Z114" i="49" s="1"/>
  <c r="AA114" i="49" s="1"/>
  <c r="AB114" i="49" s="1"/>
  <c r="AC114" i="49" s="1"/>
  <c r="AD114" i="49" s="1"/>
  <c r="AE114" i="49" s="1"/>
  <c r="D115" i="49" s="1"/>
  <c r="E115" i="49" s="1"/>
  <c r="F115" i="49" s="1"/>
  <c r="G115" i="49" s="1"/>
  <c r="H115" i="49" s="1"/>
  <c r="I115" i="49" s="1"/>
  <c r="J115" i="49" s="1"/>
  <c r="K115" i="49" s="1"/>
  <c r="L115" i="49" s="1"/>
  <c r="M115" i="49" s="1"/>
  <c r="N115" i="49" s="1"/>
  <c r="O115" i="49" s="1"/>
  <c r="P115" i="49" s="1"/>
  <c r="Q115" i="49" s="1"/>
  <c r="R115" i="49" s="1"/>
  <c r="S115" i="49" s="1"/>
  <c r="T115" i="49" s="1"/>
  <c r="U115" i="49" s="1"/>
  <c r="V115" i="49" s="1"/>
  <c r="W115" i="49" s="1"/>
  <c r="X115" i="49" s="1"/>
  <c r="Y115" i="49" s="1"/>
  <c r="Z115" i="49" s="1"/>
  <c r="AA115" i="49" s="1"/>
  <c r="AB115" i="49" s="1"/>
  <c r="AC115" i="49" s="1"/>
  <c r="AD115" i="49" s="1"/>
  <c r="AE115" i="49" s="1"/>
  <c r="D116" i="49" s="1"/>
  <c r="E116" i="49" s="1"/>
  <c r="F116" i="49" s="1"/>
  <c r="G116" i="49" s="1"/>
  <c r="H116" i="49" s="1"/>
  <c r="I116" i="49" s="1"/>
  <c r="J116" i="49" s="1"/>
  <c r="K116" i="49" s="1"/>
  <c r="L116" i="49" s="1"/>
  <c r="M116" i="49" s="1"/>
  <c r="N116" i="49" s="1"/>
  <c r="O116" i="49" s="1"/>
  <c r="P116" i="49" s="1"/>
  <c r="Q116" i="49" s="1"/>
  <c r="R116" i="49" s="1"/>
  <c r="S116" i="49" s="1"/>
  <c r="T116" i="49" s="1"/>
  <c r="U116" i="49" s="1"/>
  <c r="V116" i="49" s="1"/>
  <c r="W116" i="49" s="1"/>
  <c r="X116" i="49" s="1"/>
  <c r="Y116" i="49" s="1"/>
  <c r="Z116" i="49" s="1"/>
  <c r="AA116" i="49" s="1"/>
  <c r="AB116" i="49" s="1"/>
  <c r="AC116" i="49" s="1"/>
  <c r="AD116" i="49" s="1"/>
  <c r="AE116" i="49" s="1"/>
  <c r="D117" i="49" s="1"/>
  <c r="E117" i="49" s="1"/>
  <c r="F117" i="49" s="1"/>
  <c r="G117" i="49" s="1"/>
  <c r="H117" i="49" s="1"/>
  <c r="I117" i="49" s="1"/>
  <c r="J117" i="49" s="1"/>
  <c r="K117" i="49" s="1"/>
  <c r="L117" i="49" s="1"/>
  <c r="M117" i="49" s="1"/>
  <c r="N117" i="49" s="1"/>
  <c r="O117" i="49" s="1"/>
  <c r="P117" i="49" s="1"/>
  <c r="Q117" i="49" s="1"/>
  <c r="R117" i="49" s="1"/>
  <c r="S117" i="49" s="1"/>
  <c r="T117" i="49" s="1"/>
  <c r="U117" i="49" s="1"/>
  <c r="V117" i="49" s="1"/>
  <c r="W117" i="49" s="1"/>
  <c r="X117" i="49" s="1"/>
  <c r="Y117" i="49" s="1"/>
  <c r="Z117" i="49" s="1"/>
  <c r="AA117" i="49" s="1"/>
  <c r="AB117" i="49" s="1"/>
  <c r="AC117" i="49" s="1"/>
  <c r="AD117" i="49" s="1"/>
  <c r="AE117" i="49" s="1"/>
  <c r="D118" i="49" s="1"/>
  <c r="E118" i="49" s="1"/>
  <c r="F118" i="49" s="1"/>
  <c r="G118" i="49" s="1"/>
  <c r="H118" i="49" s="1"/>
  <c r="I118" i="49" s="1"/>
  <c r="J118" i="49" s="1"/>
  <c r="K118" i="49" s="1"/>
  <c r="L118" i="49" s="1"/>
  <c r="M118" i="49" s="1"/>
  <c r="N118" i="49" s="1"/>
  <c r="O118" i="49" s="1"/>
  <c r="P118" i="49" s="1"/>
  <c r="Q118" i="49" s="1"/>
  <c r="R118" i="49" s="1"/>
  <c r="S118" i="49" s="1"/>
  <c r="T118" i="49" s="1"/>
  <c r="U118" i="49" s="1"/>
  <c r="V118" i="49" s="1"/>
  <c r="W118" i="49" s="1"/>
  <c r="X118" i="49" s="1"/>
  <c r="Y118" i="49" s="1"/>
  <c r="Z118" i="49" s="1"/>
  <c r="AA118" i="49" s="1"/>
  <c r="AB118" i="49" s="1"/>
  <c r="AC118" i="49" s="1"/>
  <c r="AD118" i="49" s="1"/>
  <c r="AE118" i="49" s="1"/>
  <c r="D119" i="49" s="1"/>
  <c r="E119" i="49" s="1"/>
  <c r="F119" i="49" s="1"/>
  <c r="G119" i="49" s="1"/>
  <c r="H119" i="49" s="1"/>
  <c r="I119" i="49" s="1"/>
  <c r="J119" i="49" s="1"/>
  <c r="K119" i="49" s="1"/>
  <c r="L119" i="49" s="1"/>
  <c r="M119" i="49" s="1"/>
  <c r="N119" i="49" s="1"/>
  <c r="O119" i="49" s="1"/>
  <c r="P119" i="49" s="1"/>
  <c r="Q119" i="49" s="1"/>
  <c r="R119" i="49" s="1"/>
  <c r="S119" i="49" s="1"/>
  <c r="T119" i="49" s="1"/>
  <c r="U119" i="49" s="1"/>
  <c r="V119" i="49" s="1"/>
  <c r="W119" i="49" s="1"/>
  <c r="X119" i="49" s="1"/>
  <c r="Y119" i="49" s="1"/>
  <c r="Z119" i="49" s="1"/>
  <c r="AA119" i="49" s="1"/>
  <c r="AB119" i="49" s="1"/>
  <c r="AC119" i="49" s="1"/>
  <c r="AD119" i="49" s="1"/>
  <c r="AE119" i="49" s="1"/>
  <c r="D120" i="49" s="1"/>
  <c r="E120" i="49" s="1"/>
  <c r="F120" i="49" s="1"/>
  <c r="G120" i="49" s="1"/>
  <c r="H120" i="49" s="1"/>
  <c r="I120" i="49" s="1"/>
  <c r="J120" i="49" s="1"/>
  <c r="K120" i="49" s="1"/>
  <c r="L120" i="49" s="1"/>
  <c r="M120" i="49" s="1"/>
  <c r="N120" i="49" s="1"/>
  <c r="O120" i="49" s="1"/>
  <c r="P120" i="49" s="1"/>
  <c r="Q120" i="49" s="1"/>
  <c r="R120" i="49" s="1"/>
  <c r="S120" i="49" s="1"/>
  <c r="T120" i="49" s="1"/>
  <c r="U120" i="49" s="1"/>
  <c r="V120" i="49" s="1"/>
  <c r="W120" i="49" s="1"/>
  <c r="X120" i="49" s="1"/>
  <c r="Y120" i="49" s="1"/>
  <c r="Z120" i="49" s="1"/>
  <c r="AA120" i="49" s="1"/>
  <c r="AB120" i="49" s="1"/>
  <c r="AC120" i="49" s="1"/>
  <c r="AD120" i="49" s="1"/>
  <c r="AE120" i="49" s="1"/>
  <c r="D121" i="49" s="1"/>
  <c r="E121" i="49" s="1"/>
  <c r="F121" i="49" s="1"/>
  <c r="G121" i="49" s="1"/>
  <c r="H121" i="49" s="1"/>
  <c r="I121" i="49" s="1"/>
  <c r="J121" i="49" s="1"/>
  <c r="K121" i="49" s="1"/>
  <c r="L121" i="49" s="1"/>
  <c r="M121" i="49" s="1"/>
  <c r="N121" i="49" s="1"/>
  <c r="O121" i="49" s="1"/>
  <c r="P121" i="49" s="1"/>
  <c r="Q121" i="49" s="1"/>
  <c r="R121" i="49" s="1"/>
  <c r="S121" i="49" s="1"/>
  <c r="T121" i="49" s="1"/>
  <c r="U121" i="49" s="1"/>
  <c r="V121" i="49" s="1"/>
  <c r="W121" i="49" s="1"/>
  <c r="X121" i="49" s="1"/>
  <c r="Y121" i="49" s="1"/>
  <c r="Z121" i="49" s="1"/>
  <c r="AA121" i="49" s="1"/>
  <c r="AB121" i="49" s="1"/>
  <c r="AC121" i="49" s="1"/>
  <c r="AD121" i="49" s="1"/>
  <c r="AE121" i="49" s="1"/>
  <c r="D122" i="49" s="1"/>
  <c r="E122" i="49" s="1"/>
  <c r="F122" i="49" s="1"/>
  <c r="G122" i="49" s="1"/>
  <c r="H122" i="49" s="1"/>
  <c r="I122" i="49" s="1"/>
  <c r="J122" i="49" s="1"/>
  <c r="K122" i="49" s="1"/>
  <c r="L122" i="49" s="1"/>
  <c r="M122" i="49" s="1"/>
  <c r="N122" i="49" s="1"/>
  <c r="O122" i="49" s="1"/>
  <c r="P122" i="49" s="1"/>
  <c r="Q122" i="49" s="1"/>
  <c r="R122" i="49" s="1"/>
  <c r="S122" i="49" s="1"/>
  <c r="T122" i="49" s="1"/>
  <c r="U122" i="49" s="1"/>
  <c r="V122" i="49" s="1"/>
  <c r="W122" i="49" s="1"/>
  <c r="X122" i="49" s="1"/>
  <c r="Y122" i="49" s="1"/>
  <c r="Z122" i="49" s="1"/>
  <c r="AA122" i="49" s="1"/>
  <c r="AB122" i="49" s="1"/>
  <c r="AC122" i="49" s="1"/>
  <c r="AD122" i="49" s="1"/>
  <c r="AE122" i="49" s="1"/>
  <c r="D123" i="49" s="1"/>
  <c r="E123" i="49" s="1"/>
  <c r="F123" i="49" s="1"/>
  <c r="G123" i="49" s="1"/>
  <c r="H123" i="49" s="1"/>
  <c r="I123" i="49" s="1"/>
  <c r="J123" i="49" s="1"/>
  <c r="K123" i="49" s="1"/>
  <c r="L123" i="49" s="1"/>
  <c r="M123" i="49" s="1"/>
  <c r="N123" i="49" s="1"/>
  <c r="O123" i="49" s="1"/>
  <c r="P123" i="49" s="1"/>
  <c r="Q123" i="49" s="1"/>
  <c r="R123" i="49" s="1"/>
  <c r="S123" i="49" s="1"/>
  <c r="T123" i="49" s="1"/>
  <c r="U123" i="49" s="1"/>
  <c r="V123" i="49" s="1"/>
  <c r="W123" i="49" s="1"/>
  <c r="X123" i="49" s="1"/>
  <c r="Y123" i="49" s="1"/>
  <c r="Z123" i="49" s="1"/>
  <c r="AA123" i="49" s="1"/>
  <c r="AB123" i="49" s="1"/>
  <c r="AC123" i="49" s="1"/>
  <c r="AD123" i="49" s="1"/>
  <c r="AE123" i="49" s="1"/>
  <c r="D124" i="49" s="1"/>
  <c r="E124" i="49" s="1"/>
  <c r="F124" i="49" s="1"/>
  <c r="G124" i="49" s="1"/>
  <c r="H124" i="49" s="1"/>
  <c r="I124" i="49" s="1"/>
  <c r="J124" i="49" s="1"/>
  <c r="K124" i="49" s="1"/>
  <c r="L124" i="49" s="1"/>
  <c r="M124" i="49" s="1"/>
  <c r="N124" i="49" s="1"/>
  <c r="O124" i="49" s="1"/>
  <c r="P124" i="49" s="1"/>
  <c r="Q124" i="49" s="1"/>
  <c r="R124" i="49" s="1"/>
  <c r="S124" i="49" s="1"/>
  <c r="T124" i="49" s="1"/>
  <c r="U124" i="49" s="1"/>
  <c r="V124" i="49" s="1"/>
  <c r="W124" i="49" s="1"/>
  <c r="X124" i="49" s="1"/>
  <c r="Y124" i="49" s="1"/>
  <c r="Z124" i="49" s="1"/>
  <c r="AA124" i="49" s="1"/>
  <c r="AB124" i="49" s="1"/>
  <c r="AC124" i="49" s="1"/>
  <c r="AD124" i="49" s="1"/>
  <c r="AE124" i="49" s="1"/>
  <c r="D125" i="49" s="1"/>
  <c r="E125" i="49" s="1"/>
  <c r="F125" i="49" s="1"/>
  <c r="G125" i="49" s="1"/>
  <c r="H125" i="49" s="1"/>
  <c r="I125" i="49" s="1"/>
  <c r="J125" i="49" s="1"/>
  <c r="K125" i="49" s="1"/>
  <c r="L125" i="49" s="1"/>
  <c r="M125" i="49" s="1"/>
  <c r="N125" i="49" s="1"/>
  <c r="O125" i="49" s="1"/>
  <c r="P125" i="49" s="1"/>
  <c r="Q125" i="49" s="1"/>
  <c r="R125" i="49" s="1"/>
  <c r="S125" i="49" s="1"/>
  <c r="T125" i="49" s="1"/>
  <c r="U125" i="49" s="1"/>
  <c r="V125" i="49" s="1"/>
  <c r="W125" i="49" s="1"/>
  <c r="X125" i="49" s="1"/>
  <c r="Y125" i="49" s="1"/>
  <c r="Z125" i="49" s="1"/>
  <c r="AA125" i="49" s="1"/>
  <c r="AB125" i="49" s="1"/>
  <c r="AC125" i="49" s="1"/>
  <c r="AD125" i="49" s="1"/>
  <c r="AE125" i="49" s="1"/>
  <c r="D126" i="49" s="1"/>
  <c r="E126" i="49" s="1"/>
  <c r="F126" i="49" s="1"/>
  <c r="G126" i="49" s="1"/>
  <c r="H126" i="49" s="1"/>
  <c r="I126" i="49" s="1"/>
  <c r="J126" i="49" s="1"/>
  <c r="K126" i="49" s="1"/>
  <c r="L126" i="49" s="1"/>
  <c r="M126" i="49" s="1"/>
  <c r="N126" i="49" s="1"/>
  <c r="O126" i="49" s="1"/>
  <c r="P126" i="49" s="1"/>
  <c r="Q126" i="49" s="1"/>
  <c r="R126" i="49" s="1"/>
  <c r="S126" i="49" s="1"/>
  <c r="T126" i="49" s="1"/>
  <c r="U126" i="49" s="1"/>
  <c r="V126" i="49" s="1"/>
  <c r="W126" i="49" s="1"/>
  <c r="X126" i="49" s="1"/>
  <c r="Y126" i="49" s="1"/>
  <c r="Z126" i="49" s="1"/>
  <c r="AA126" i="49" s="1"/>
  <c r="AB126" i="49" s="1"/>
  <c r="AC126" i="49" s="1"/>
  <c r="AD126" i="49" s="1"/>
  <c r="AE126" i="49" s="1"/>
  <c r="L8" i="49"/>
  <c r="Q94" i="22"/>
  <c r="Q63" i="22" s="1"/>
  <c r="P62" i="22"/>
  <c r="P65" i="22" s="1"/>
  <c r="P61" i="22"/>
  <c r="AE65" i="49" l="1"/>
  <c r="BC63" i="49"/>
  <c r="BD63" i="49" s="1"/>
  <c r="R94" i="22"/>
  <c r="R63" i="22" s="1"/>
  <c r="Q61" i="22"/>
  <c r="Q62" i="22"/>
  <c r="Q65" i="22" s="1"/>
  <c r="AX67" i="49" l="1"/>
  <c r="AX66" i="49"/>
  <c r="S94" i="22"/>
  <c r="S63" i="22" s="1"/>
  <c r="R61" i="22"/>
  <c r="R62" i="22"/>
  <c r="R65" i="22" s="1"/>
  <c r="T94" i="22" l="1"/>
  <c r="T63" i="22" s="1"/>
  <c r="S61" i="22"/>
  <c r="S62" i="22"/>
  <c r="S65" i="22" s="1"/>
  <c r="U94" i="22" l="1"/>
  <c r="U63" i="22" s="1"/>
  <c r="T62" i="22"/>
  <c r="T65" i="22" s="1"/>
  <c r="T61" i="22"/>
  <c r="V94" i="22" l="1"/>
  <c r="V63" i="22" s="1"/>
  <c r="U61" i="22"/>
  <c r="U62" i="22"/>
  <c r="U65" i="22" s="1"/>
  <c r="W94" i="22" l="1"/>
  <c r="W63" i="22" s="1"/>
  <c r="V61" i="22"/>
  <c r="V62" i="22"/>
  <c r="V65" i="22" s="1"/>
  <c r="X94" i="22" l="1"/>
  <c r="X63" i="22" s="1"/>
  <c r="W61" i="22"/>
  <c r="W62" i="22"/>
  <c r="W65" i="22" s="1"/>
  <c r="Y94" i="22" l="1"/>
  <c r="Y63" i="22" s="1"/>
  <c r="X62" i="22"/>
  <c r="X65" i="22" s="1"/>
  <c r="X61" i="22"/>
  <c r="Z94" i="22" l="1"/>
  <c r="Z63" i="22" s="1"/>
  <c r="Y62" i="22"/>
  <c r="Y65" i="22" s="1"/>
  <c r="Y61" i="22"/>
  <c r="AA94" i="22" l="1"/>
  <c r="AA63" i="22" s="1"/>
  <c r="Z61" i="22"/>
  <c r="Z62" i="22"/>
  <c r="Z65" i="22" s="1"/>
  <c r="AB94" i="22" l="1"/>
  <c r="AB63" i="22" s="1"/>
  <c r="AA61" i="22"/>
  <c r="AA62" i="22"/>
  <c r="AA65" i="22" s="1"/>
  <c r="AC94" i="22" l="1"/>
  <c r="AC63" i="22" s="1"/>
  <c r="AB62" i="22"/>
  <c r="AB65" i="22" s="1"/>
  <c r="AB61" i="22"/>
  <c r="AD94" i="22" l="1"/>
  <c r="AD63" i="22" s="1"/>
  <c r="AC61" i="22"/>
  <c r="AC62" i="22"/>
  <c r="AC65" i="22" s="1"/>
  <c r="AE94" i="22" l="1"/>
  <c r="AD61" i="22"/>
  <c r="AD62" i="22"/>
  <c r="AD65" i="22" s="1"/>
  <c r="L8" i="22" l="1"/>
  <c r="J8" i="22"/>
  <c r="M8" i="22"/>
  <c r="AE63" i="22"/>
  <c r="D95" i="22"/>
  <c r="E95" i="22" s="1"/>
  <c r="F95" i="22" s="1"/>
  <c r="G95" i="22" s="1"/>
  <c r="H95" i="22" s="1"/>
  <c r="I95" i="22" s="1"/>
  <c r="J95" i="22" s="1"/>
  <c r="K95" i="22" s="1"/>
  <c r="L95" i="22" s="1"/>
  <c r="M95" i="22" s="1"/>
  <c r="N95" i="22" s="1"/>
  <c r="O95" i="22" s="1"/>
  <c r="P95" i="22" s="1"/>
  <c r="Q95" i="22" s="1"/>
  <c r="R95" i="22" s="1"/>
  <c r="S95" i="22" s="1"/>
  <c r="T95" i="22" s="1"/>
  <c r="U95" i="22" s="1"/>
  <c r="V95" i="22" s="1"/>
  <c r="W95" i="22" s="1"/>
  <c r="X95" i="22" s="1"/>
  <c r="Y95" i="22" s="1"/>
  <c r="Z95" i="22" s="1"/>
  <c r="AA95" i="22" s="1"/>
  <c r="AB95" i="22" s="1"/>
  <c r="AC95" i="22" s="1"/>
  <c r="AD95" i="22" s="1"/>
  <c r="AE95" i="22" s="1"/>
  <c r="D96" i="22" s="1"/>
  <c r="E96" i="22" s="1"/>
  <c r="F96" i="22" s="1"/>
  <c r="G96" i="22" s="1"/>
  <c r="H96" i="22" s="1"/>
  <c r="I96" i="22" s="1"/>
  <c r="J96" i="22" s="1"/>
  <c r="K96" i="22" s="1"/>
  <c r="L96" i="22" s="1"/>
  <c r="M96" i="22" s="1"/>
  <c r="N96" i="22" s="1"/>
  <c r="O96" i="22" s="1"/>
  <c r="P96" i="22" s="1"/>
  <c r="Q96" i="22" s="1"/>
  <c r="R96" i="22" s="1"/>
  <c r="S96" i="22" s="1"/>
  <c r="T96" i="22" s="1"/>
  <c r="U96" i="22" s="1"/>
  <c r="V96" i="22" s="1"/>
  <c r="W96" i="22" s="1"/>
  <c r="X96" i="22" s="1"/>
  <c r="Y96" i="22" s="1"/>
  <c r="Z96" i="22" s="1"/>
  <c r="AA96" i="22" s="1"/>
  <c r="AB96" i="22" s="1"/>
  <c r="AC96" i="22" s="1"/>
  <c r="AD96" i="22" s="1"/>
  <c r="AE96" i="22" s="1"/>
  <c r="D97" i="22" s="1"/>
  <c r="E97" i="22" s="1"/>
  <c r="F97" i="22" s="1"/>
  <c r="G97" i="22" s="1"/>
  <c r="H97" i="22" s="1"/>
  <c r="I97" i="22" s="1"/>
  <c r="J97" i="22" s="1"/>
  <c r="K97" i="22" s="1"/>
  <c r="L97" i="22" s="1"/>
  <c r="M97" i="22" s="1"/>
  <c r="N97" i="22" s="1"/>
  <c r="O97" i="22" s="1"/>
  <c r="P97" i="22" s="1"/>
  <c r="Q97" i="22" s="1"/>
  <c r="R97" i="22" s="1"/>
  <c r="S97" i="22" s="1"/>
  <c r="T97" i="22" s="1"/>
  <c r="U97" i="22" s="1"/>
  <c r="V97" i="22" s="1"/>
  <c r="W97" i="22" s="1"/>
  <c r="X97" i="22" s="1"/>
  <c r="Y97" i="22" s="1"/>
  <c r="Z97" i="22" s="1"/>
  <c r="AA97" i="22" s="1"/>
  <c r="AB97" i="22" s="1"/>
  <c r="AC97" i="22" s="1"/>
  <c r="AD97" i="22" s="1"/>
  <c r="AE97" i="22" s="1"/>
  <c r="D98" i="22" s="1"/>
  <c r="E98" i="22" s="1"/>
  <c r="F98" i="22" s="1"/>
  <c r="G98" i="22" s="1"/>
  <c r="H98" i="22" s="1"/>
  <c r="I98" i="22" s="1"/>
  <c r="J98" i="22" s="1"/>
  <c r="K98" i="22" s="1"/>
  <c r="L98" i="22" s="1"/>
  <c r="M98" i="22" s="1"/>
  <c r="N98" i="22" s="1"/>
  <c r="O98" i="22" s="1"/>
  <c r="P98" i="22" s="1"/>
  <c r="Q98" i="22" s="1"/>
  <c r="R98" i="22" s="1"/>
  <c r="S98" i="22" s="1"/>
  <c r="T98" i="22" s="1"/>
  <c r="U98" i="22" s="1"/>
  <c r="V98" i="22" s="1"/>
  <c r="W98" i="22" s="1"/>
  <c r="X98" i="22" s="1"/>
  <c r="Y98" i="22" s="1"/>
  <c r="Z98" i="22" s="1"/>
  <c r="AA98" i="22" s="1"/>
  <c r="AB98" i="22" s="1"/>
  <c r="AC98" i="22" s="1"/>
  <c r="AD98" i="22" s="1"/>
  <c r="AE98" i="22" s="1"/>
  <c r="D99" i="22" s="1"/>
  <c r="E99" i="22" s="1"/>
  <c r="F99" i="22" s="1"/>
  <c r="G99" i="22" s="1"/>
  <c r="H99" i="22" s="1"/>
  <c r="I99" i="22" s="1"/>
  <c r="J99" i="22" s="1"/>
  <c r="K99" i="22" s="1"/>
  <c r="L99" i="22" s="1"/>
  <c r="M99" i="22" s="1"/>
  <c r="N99" i="22" s="1"/>
  <c r="O99" i="22" s="1"/>
  <c r="P99" i="22" s="1"/>
  <c r="Q99" i="22" s="1"/>
  <c r="R99" i="22" s="1"/>
  <c r="S99" i="22" s="1"/>
  <c r="T99" i="22" s="1"/>
  <c r="U99" i="22" s="1"/>
  <c r="V99" i="22" s="1"/>
  <c r="W99" i="22" s="1"/>
  <c r="X99" i="22" s="1"/>
  <c r="Y99" i="22" s="1"/>
  <c r="Z99" i="22" s="1"/>
  <c r="AA99" i="22" s="1"/>
  <c r="AB99" i="22" s="1"/>
  <c r="AC99" i="22" s="1"/>
  <c r="AD99" i="22" s="1"/>
  <c r="AE99" i="22" s="1"/>
  <c r="D100" i="22" s="1"/>
  <c r="E100" i="22" s="1"/>
  <c r="F100" i="22" s="1"/>
  <c r="G100" i="22" s="1"/>
  <c r="H100" i="22" s="1"/>
  <c r="I100" i="22" s="1"/>
  <c r="J100" i="22" s="1"/>
  <c r="K100" i="22" s="1"/>
  <c r="L100" i="22" s="1"/>
  <c r="M100" i="22" s="1"/>
  <c r="N100" i="22" s="1"/>
  <c r="O100" i="22" s="1"/>
  <c r="P100" i="22" s="1"/>
  <c r="Q100" i="22" s="1"/>
  <c r="R100" i="22" s="1"/>
  <c r="S100" i="22" s="1"/>
  <c r="T100" i="22" s="1"/>
  <c r="U100" i="22" s="1"/>
  <c r="V100" i="22" s="1"/>
  <c r="W100" i="22" s="1"/>
  <c r="X100" i="22" s="1"/>
  <c r="Y100" i="22" s="1"/>
  <c r="Z100" i="22" s="1"/>
  <c r="AA100" i="22" s="1"/>
  <c r="AB100" i="22" s="1"/>
  <c r="AC100" i="22" s="1"/>
  <c r="AD100" i="22" s="1"/>
  <c r="AE100" i="22" s="1"/>
  <c r="D101" i="22" s="1"/>
  <c r="E101" i="22" s="1"/>
  <c r="F101" i="22" s="1"/>
  <c r="G101" i="22" s="1"/>
  <c r="H101" i="22" s="1"/>
  <c r="I101" i="22" s="1"/>
  <c r="J101" i="22" s="1"/>
  <c r="K101" i="22" s="1"/>
  <c r="L101" i="22" s="1"/>
  <c r="M101" i="22" s="1"/>
  <c r="N101" i="22" s="1"/>
  <c r="O101" i="22" s="1"/>
  <c r="P101" i="22" s="1"/>
  <c r="Q101" i="22" s="1"/>
  <c r="R101" i="22" s="1"/>
  <c r="S101" i="22" s="1"/>
  <c r="T101" i="22" s="1"/>
  <c r="U101" i="22" s="1"/>
  <c r="V101" i="22" s="1"/>
  <c r="W101" i="22" s="1"/>
  <c r="X101" i="22" s="1"/>
  <c r="Y101" i="22" s="1"/>
  <c r="Z101" i="22" s="1"/>
  <c r="AA101" i="22" s="1"/>
  <c r="AB101" i="22" s="1"/>
  <c r="AC101" i="22" s="1"/>
  <c r="AD101" i="22" s="1"/>
  <c r="AE101" i="22" s="1"/>
  <c r="D102" i="22" s="1"/>
  <c r="E102" i="22" s="1"/>
  <c r="F102" i="22" s="1"/>
  <c r="G102" i="22" s="1"/>
  <c r="H102" i="22" s="1"/>
  <c r="I102" i="22" s="1"/>
  <c r="J102" i="22" s="1"/>
  <c r="K102" i="22" s="1"/>
  <c r="L102" i="22" s="1"/>
  <c r="M102" i="22" s="1"/>
  <c r="N102" i="22" s="1"/>
  <c r="O102" i="22" s="1"/>
  <c r="P102" i="22" s="1"/>
  <c r="Q102" i="22" s="1"/>
  <c r="R102" i="22" s="1"/>
  <c r="S102" i="22" s="1"/>
  <c r="T102" i="22" s="1"/>
  <c r="U102" i="22" s="1"/>
  <c r="V102" i="22" s="1"/>
  <c r="W102" i="22" s="1"/>
  <c r="X102" i="22" s="1"/>
  <c r="Y102" i="22" s="1"/>
  <c r="Z102" i="22" s="1"/>
  <c r="AA102" i="22" s="1"/>
  <c r="AB102" i="22" s="1"/>
  <c r="AC102" i="22" s="1"/>
  <c r="AD102" i="22" s="1"/>
  <c r="AE102" i="22" s="1"/>
  <c r="D103" i="22" s="1"/>
  <c r="E103" i="22" s="1"/>
  <c r="F103" i="22" s="1"/>
  <c r="G103" i="22" s="1"/>
  <c r="H103" i="22" s="1"/>
  <c r="I103" i="22" s="1"/>
  <c r="J103" i="22" s="1"/>
  <c r="K103" i="22" s="1"/>
  <c r="L103" i="22" s="1"/>
  <c r="M103" i="22" s="1"/>
  <c r="N103" i="22" s="1"/>
  <c r="O103" i="22" s="1"/>
  <c r="P103" i="22" s="1"/>
  <c r="Q103" i="22" s="1"/>
  <c r="R103" i="22" s="1"/>
  <c r="S103" i="22" s="1"/>
  <c r="T103" i="22" s="1"/>
  <c r="U103" i="22" s="1"/>
  <c r="V103" i="22" s="1"/>
  <c r="W103" i="22" s="1"/>
  <c r="X103" i="22" s="1"/>
  <c r="Y103" i="22" s="1"/>
  <c r="Z103" i="22" s="1"/>
  <c r="AA103" i="22" s="1"/>
  <c r="AB103" i="22" s="1"/>
  <c r="AC103" i="22" s="1"/>
  <c r="AD103" i="22" s="1"/>
  <c r="AE103" i="22" s="1"/>
  <c r="D104" i="22" s="1"/>
  <c r="E104" i="22" s="1"/>
  <c r="F104" i="22" s="1"/>
  <c r="G104" i="22" s="1"/>
  <c r="H104" i="22" s="1"/>
  <c r="I104" i="22" s="1"/>
  <c r="J104" i="22" s="1"/>
  <c r="K104" i="22" s="1"/>
  <c r="L104" i="22" s="1"/>
  <c r="M104" i="22" s="1"/>
  <c r="N104" i="22" s="1"/>
  <c r="O104" i="22" s="1"/>
  <c r="P104" i="22" s="1"/>
  <c r="Q104" i="22" s="1"/>
  <c r="R104" i="22" s="1"/>
  <c r="S104" i="22" s="1"/>
  <c r="T104" i="22" s="1"/>
  <c r="U104" i="22" s="1"/>
  <c r="V104" i="22" s="1"/>
  <c r="W104" i="22" s="1"/>
  <c r="X104" i="22" s="1"/>
  <c r="Y104" i="22" s="1"/>
  <c r="Z104" i="22" s="1"/>
  <c r="AA104" i="22" s="1"/>
  <c r="AB104" i="22" s="1"/>
  <c r="AC104" i="22" s="1"/>
  <c r="AD104" i="22" s="1"/>
  <c r="AE104" i="22" s="1"/>
  <c r="D105" i="22" s="1"/>
  <c r="E105" i="22" s="1"/>
  <c r="F105" i="22" s="1"/>
  <c r="G105" i="22" s="1"/>
  <c r="H105" i="22" s="1"/>
  <c r="I105" i="22" s="1"/>
  <c r="J105" i="22" s="1"/>
  <c r="K105" i="22" s="1"/>
  <c r="L105" i="22" s="1"/>
  <c r="M105" i="22" s="1"/>
  <c r="N105" i="22" s="1"/>
  <c r="O105" i="22" s="1"/>
  <c r="P105" i="22" s="1"/>
  <c r="Q105" i="22" s="1"/>
  <c r="R105" i="22" s="1"/>
  <c r="S105" i="22" s="1"/>
  <c r="T105" i="22" s="1"/>
  <c r="U105" i="22" s="1"/>
  <c r="V105" i="22" s="1"/>
  <c r="W105" i="22" s="1"/>
  <c r="X105" i="22" s="1"/>
  <c r="Y105" i="22" s="1"/>
  <c r="Z105" i="22" s="1"/>
  <c r="AA105" i="22" s="1"/>
  <c r="AB105" i="22" s="1"/>
  <c r="AC105" i="22" s="1"/>
  <c r="AD105" i="22" s="1"/>
  <c r="AE105" i="22" s="1"/>
  <c r="D106" i="22" s="1"/>
  <c r="E106" i="22" s="1"/>
  <c r="F106" i="22" s="1"/>
  <c r="G106" i="22" s="1"/>
  <c r="H106" i="22" s="1"/>
  <c r="I106" i="22" s="1"/>
  <c r="J106" i="22" s="1"/>
  <c r="K106" i="22" s="1"/>
  <c r="L106" i="22" s="1"/>
  <c r="M106" i="22" s="1"/>
  <c r="N106" i="22" s="1"/>
  <c r="O106" i="22" s="1"/>
  <c r="P106" i="22" s="1"/>
  <c r="Q106" i="22" s="1"/>
  <c r="R106" i="22" s="1"/>
  <c r="S106" i="22" s="1"/>
  <c r="T106" i="22" s="1"/>
  <c r="U106" i="22" s="1"/>
  <c r="V106" i="22" s="1"/>
  <c r="W106" i="22" s="1"/>
  <c r="X106" i="22" s="1"/>
  <c r="Y106" i="22" s="1"/>
  <c r="Z106" i="22" s="1"/>
  <c r="AA106" i="22" s="1"/>
  <c r="AB106" i="22" s="1"/>
  <c r="AC106" i="22" s="1"/>
  <c r="AD106" i="22" s="1"/>
  <c r="AE106" i="22" s="1"/>
  <c r="D107" i="22" s="1"/>
  <c r="E107" i="22" s="1"/>
  <c r="F107" i="22" s="1"/>
  <c r="G107" i="22" s="1"/>
  <c r="H107" i="22" s="1"/>
  <c r="I107" i="22" s="1"/>
  <c r="J107" i="22" s="1"/>
  <c r="K107" i="22" s="1"/>
  <c r="L107" i="22" s="1"/>
  <c r="M107" i="22" s="1"/>
  <c r="N107" i="22" s="1"/>
  <c r="O107" i="22" s="1"/>
  <c r="P107" i="22" s="1"/>
  <c r="Q107" i="22" s="1"/>
  <c r="R107" i="22" s="1"/>
  <c r="S107" i="22" s="1"/>
  <c r="T107" i="22" s="1"/>
  <c r="U107" i="22" s="1"/>
  <c r="V107" i="22" s="1"/>
  <c r="W107" i="22" s="1"/>
  <c r="X107" i="22" s="1"/>
  <c r="Y107" i="22" s="1"/>
  <c r="Z107" i="22" s="1"/>
  <c r="AA107" i="22" s="1"/>
  <c r="AB107" i="22" s="1"/>
  <c r="AC107" i="22" s="1"/>
  <c r="AD107" i="22" s="1"/>
  <c r="AE107" i="22" s="1"/>
  <c r="D108" i="22" s="1"/>
  <c r="E108" i="22" s="1"/>
  <c r="F108" i="22" s="1"/>
  <c r="G108" i="22" s="1"/>
  <c r="H108" i="22" s="1"/>
  <c r="I108" i="22" s="1"/>
  <c r="J108" i="22" s="1"/>
  <c r="K108" i="22" s="1"/>
  <c r="L108" i="22" s="1"/>
  <c r="M108" i="22" s="1"/>
  <c r="N108" i="22" s="1"/>
  <c r="O108" i="22" s="1"/>
  <c r="P108" i="22" s="1"/>
  <c r="Q108" i="22" s="1"/>
  <c r="R108" i="22" s="1"/>
  <c r="S108" i="22" s="1"/>
  <c r="T108" i="22" s="1"/>
  <c r="U108" i="22" s="1"/>
  <c r="V108" i="22" s="1"/>
  <c r="W108" i="22" s="1"/>
  <c r="X108" i="22" s="1"/>
  <c r="Y108" i="22" s="1"/>
  <c r="Z108" i="22" s="1"/>
  <c r="AA108" i="22" s="1"/>
  <c r="AB108" i="22" s="1"/>
  <c r="AC108" i="22" s="1"/>
  <c r="AD108" i="22" s="1"/>
  <c r="AE108" i="22" s="1"/>
  <c r="D109" i="22" s="1"/>
  <c r="E109" i="22" s="1"/>
  <c r="F109" i="22" s="1"/>
  <c r="G109" i="22" s="1"/>
  <c r="H109" i="22" s="1"/>
  <c r="I109" i="22" s="1"/>
  <c r="J109" i="22" s="1"/>
  <c r="K109" i="22" s="1"/>
  <c r="L109" i="22" s="1"/>
  <c r="M109" i="22" s="1"/>
  <c r="N109" i="22" s="1"/>
  <c r="O109" i="22" s="1"/>
  <c r="P109" i="22" s="1"/>
  <c r="Q109" i="22" s="1"/>
  <c r="R109" i="22" s="1"/>
  <c r="S109" i="22" s="1"/>
  <c r="T109" i="22" s="1"/>
  <c r="U109" i="22" s="1"/>
  <c r="V109" i="22" s="1"/>
  <c r="W109" i="22" s="1"/>
  <c r="X109" i="22" s="1"/>
  <c r="Y109" i="22" s="1"/>
  <c r="Z109" i="22" s="1"/>
  <c r="AA109" i="22" s="1"/>
  <c r="AB109" i="22" s="1"/>
  <c r="AC109" i="22" s="1"/>
  <c r="AD109" i="22" s="1"/>
  <c r="AE109" i="22" s="1"/>
  <c r="D110" i="22" s="1"/>
  <c r="E110" i="22" s="1"/>
  <c r="F110" i="22" s="1"/>
  <c r="G110" i="22" s="1"/>
  <c r="H110" i="22" s="1"/>
  <c r="I110" i="22" s="1"/>
  <c r="J110" i="22" s="1"/>
  <c r="K110" i="22" s="1"/>
  <c r="L110" i="22" s="1"/>
  <c r="M110" i="22" s="1"/>
  <c r="N110" i="22" s="1"/>
  <c r="O110" i="22" s="1"/>
  <c r="P110" i="22" s="1"/>
  <c r="Q110" i="22" s="1"/>
  <c r="R110" i="22" s="1"/>
  <c r="S110" i="22" s="1"/>
  <c r="T110" i="22" s="1"/>
  <c r="U110" i="22" s="1"/>
  <c r="V110" i="22" s="1"/>
  <c r="W110" i="22" s="1"/>
  <c r="X110" i="22" s="1"/>
  <c r="Y110" i="22" s="1"/>
  <c r="Z110" i="22" s="1"/>
  <c r="AA110" i="22" s="1"/>
  <c r="AB110" i="22" s="1"/>
  <c r="AC110" i="22" s="1"/>
  <c r="AD110" i="22" s="1"/>
  <c r="AE110" i="22" s="1"/>
  <c r="D111" i="22" s="1"/>
  <c r="E111" i="22" s="1"/>
  <c r="F111" i="22" s="1"/>
  <c r="G111" i="22" s="1"/>
  <c r="H111" i="22" s="1"/>
  <c r="I111" i="22" s="1"/>
  <c r="J111" i="22" s="1"/>
  <c r="K111" i="22" s="1"/>
  <c r="L111" i="22" s="1"/>
  <c r="M111" i="22" s="1"/>
  <c r="N111" i="22" s="1"/>
  <c r="O111" i="22" s="1"/>
  <c r="P111" i="22" s="1"/>
  <c r="Q111" i="22" s="1"/>
  <c r="R111" i="22" s="1"/>
  <c r="S111" i="22" s="1"/>
  <c r="T111" i="22" s="1"/>
  <c r="U111" i="22" s="1"/>
  <c r="V111" i="22" s="1"/>
  <c r="W111" i="22" s="1"/>
  <c r="X111" i="22" s="1"/>
  <c r="Y111" i="22" s="1"/>
  <c r="Z111" i="22" s="1"/>
  <c r="AA111" i="22" s="1"/>
  <c r="AB111" i="22" s="1"/>
  <c r="AC111" i="22" s="1"/>
  <c r="AD111" i="22" s="1"/>
  <c r="AE111" i="22" s="1"/>
  <c r="D112" i="22" s="1"/>
  <c r="E112" i="22" s="1"/>
  <c r="F112" i="22" s="1"/>
  <c r="G112" i="22" s="1"/>
  <c r="H112" i="22" s="1"/>
  <c r="I112" i="22" s="1"/>
  <c r="J112" i="22" s="1"/>
  <c r="K112" i="22" s="1"/>
  <c r="L112" i="22" s="1"/>
  <c r="M112" i="22" s="1"/>
  <c r="N112" i="22" s="1"/>
  <c r="O112" i="22" s="1"/>
  <c r="P112" i="22" s="1"/>
  <c r="Q112" i="22" s="1"/>
  <c r="R112" i="22" s="1"/>
  <c r="S112" i="22" s="1"/>
  <c r="T112" i="22" s="1"/>
  <c r="U112" i="22" s="1"/>
  <c r="V112" i="22" s="1"/>
  <c r="W112" i="22" s="1"/>
  <c r="X112" i="22" s="1"/>
  <c r="Y112" i="22" s="1"/>
  <c r="Z112" i="22" s="1"/>
  <c r="AA112" i="22" s="1"/>
  <c r="AB112" i="22" s="1"/>
  <c r="AC112" i="22" s="1"/>
  <c r="AD112" i="22" s="1"/>
  <c r="AE112" i="22" s="1"/>
  <c r="D113" i="22" s="1"/>
  <c r="E113" i="22" s="1"/>
  <c r="F113" i="22" s="1"/>
  <c r="G113" i="22" s="1"/>
  <c r="H113" i="22" s="1"/>
  <c r="I113" i="22" s="1"/>
  <c r="J113" i="22" s="1"/>
  <c r="K113" i="22" s="1"/>
  <c r="L113" i="22" s="1"/>
  <c r="M113" i="22" s="1"/>
  <c r="N113" i="22" s="1"/>
  <c r="O113" i="22" s="1"/>
  <c r="P113" i="22" s="1"/>
  <c r="Q113" i="22" s="1"/>
  <c r="R113" i="22" s="1"/>
  <c r="S113" i="22" s="1"/>
  <c r="T113" i="22" s="1"/>
  <c r="U113" i="22" s="1"/>
  <c r="V113" i="22" s="1"/>
  <c r="W113" i="22" s="1"/>
  <c r="X113" i="22" s="1"/>
  <c r="Y113" i="22" s="1"/>
  <c r="Z113" i="22" s="1"/>
  <c r="AA113" i="22" s="1"/>
  <c r="AB113" i="22" s="1"/>
  <c r="AC113" i="22" s="1"/>
  <c r="AD113" i="22" s="1"/>
  <c r="AE113" i="22" s="1"/>
  <c r="D114" i="22" s="1"/>
  <c r="E114" i="22" s="1"/>
  <c r="F114" i="22" s="1"/>
  <c r="G114" i="22" s="1"/>
  <c r="H114" i="22" s="1"/>
  <c r="I114" i="22" s="1"/>
  <c r="J114" i="22" s="1"/>
  <c r="K114" i="22" s="1"/>
  <c r="L114" i="22" s="1"/>
  <c r="M114" i="22" s="1"/>
  <c r="N114" i="22" s="1"/>
  <c r="O114" i="22" s="1"/>
  <c r="P114" i="22" s="1"/>
  <c r="Q114" i="22" s="1"/>
  <c r="R114" i="22" s="1"/>
  <c r="S114" i="22" s="1"/>
  <c r="T114" i="22" s="1"/>
  <c r="U114" i="22" s="1"/>
  <c r="V114" i="22" s="1"/>
  <c r="W114" i="22" s="1"/>
  <c r="X114" i="22" s="1"/>
  <c r="Y114" i="22" s="1"/>
  <c r="Z114" i="22" s="1"/>
  <c r="AA114" i="22" s="1"/>
  <c r="AB114" i="22" s="1"/>
  <c r="AC114" i="22" s="1"/>
  <c r="AD114" i="22" s="1"/>
  <c r="AE114" i="22" s="1"/>
  <c r="D115" i="22" s="1"/>
  <c r="E115" i="22" s="1"/>
  <c r="F115" i="22" s="1"/>
  <c r="G115" i="22" s="1"/>
  <c r="H115" i="22" s="1"/>
  <c r="I115" i="22" s="1"/>
  <c r="J115" i="22" s="1"/>
  <c r="K115" i="22" s="1"/>
  <c r="L115" i="22" s="1"/>
  <c r="M115" i="22" s="1"/>
  <c r="N115" i="22" s="1"/>
  <c r="O115" i="22" s="1"/>
  <c r="P115" i="22" s="1"/>
  <c r="Q115" i="22" s="1"/>
  <c r="R115" i="22" s="1"/>
  <c r="S115" i="22" s="1"/>
  <c r="T115" i="22" s="1"/>
  <c r="U115" i="22" s="1"/>
  <c r="V115" i="22" s="1"/>
  <c r="W115" i="22" s="1"/>
  <c r="X115" i="22" s="1"/>
  <c r="Y115" i="22" s="1"/>
  <c r="Z115" i="22" s="1"/>
  <c r="AA115" i="22" s="1"/>
  <c r="AB115" i="22" s="1"/>
  <c r="AC115" i="22" s="1"/>
  <c r="AD115" i="22" s="1"/>
  <c r="AE115" i="22" s="1"/>
  <c r="D116" i="22" s="1"/>
  <c r="E116" i="22" s="1"/>
  <c r="F116" i="22" s="1"/>
  <c r="G116" i="22" s="1"/>
  <c r="H116" i="22" s="1"/>
  <c r="I116" i="22" s="1"/>
  <c r="J116" i="22" s="1"/>
  <c r="K116" i="22" s="1"/>
  <c r="L116" i="22" s="1"/>
  <c r="M116" i="22" s="1"/>
  <c r="N116" i="22" s="1"/>
  <c r="O116" i="22" s="1"/>
  <c r="P116" i="22" s="1"/>
  <c r="Q116" i="22" s="1"/>
  <c r="R116" i="22" s="1"/>
  <c r="S116" i="22" s="1"/>
  <c r="T116" i="22" s="1"/>
  <c r="U116" i="22" s="1"/>
  <c r="V116" i="22" s="1"/>
  <c r="W116" i="22" s="1"/>
  <c r="X116" i="22" s="1"/>
  <c r="Y116" i="22" s="1"/>
  <c r="Z116" i="22" s="1"/>
  <c r="AA116" i="22" s="1"/>
  <c r="AB116" i="22" s="1"/>
  <c r="AC116" i="22" s="1"/>
  <c r="AD116" i="22" s="1"/>
  <c r="AE116" i="22" s="1"/>
  <c r="D117" i="22" s="1"/>
  <c r="E117" i="22" s="1"/>
  <c r="F117" i="22" s="1"/>
  <c r="G117" i="22" s="1"/>
  <c r="H117" i="22" s="1"/>
  <c r="I117" i="22" s="1"/>
  <c r="J117" i="22" s="1"/>
  <c r="K117" i="22" s="1"/>
  <c r="L117" i="22" s="1"/>
  <c r="M117" i="22" s="1"/>
  <c r="N117" i="22" s="1"/>
  <c r="O117" i="22" s="1"/>
  <c r="P117" i="22" s="1"/>
  <c r="Q117" i="22" s="1"/>
  <c r="R117" i="22" s="1"/>
  <c r="S117" i="22" s="1"/>
  <c r="T117" i="22" s="1"/>
  <c r="U117" i="22" s="1"/>
  <c r="V117" i="22" s="1"/>
  <c r="W117" i="22" s="1"/>
  <c r="X117" i="22" s="1"/>
  <c r="Y117" i="22" s="1"/>
  <c r="Z117" i="22" s="1"/>
  <c r="AA117" i="22" s="1"/>
  <c r="AB117" i="22" s="1"/>
  <c r="AC117" i="22" s="1"/>
  <c r="AD117" i="22" s="1"/>
  <c r="AE117" i="22" s="1"/>
  <c r="D118" i="22" s="1"/>
  <c r="E118" i="22" s="1"/>
  <c r="F118" i="22" s="1"/>
  <c r="G118" i="22" s="1"/>
  <c r="H118" i="22" s="1"/>
  <c r="I118" i="22" s="1"/>
  <c r="J118" i="22" s="1"/>
  <c r="K118" i="22" s="1"/>
  <c r="L118" i="22" s="1"/>
  <c r="M118" i="22" s="1"/>
  <c r="N118" i="22" s="1"/>
  <c r="O118" i="22" s="1"/>
  <c r="P118" i="22" s="1"/>
  <c r="Q118" i="22" s="1"/>
  <c r="R118" i="22" s="1"/>
  <c r="S118" i="22" s="1"/>
  <c r="T118" i="22" s="1"/>
  <c r="U118" i="22" s="1"/>
  <c r="V118" i="22" s="1"/>
  <c r="W118" i="22" s="1"/>
  <c r="X118" i="22" s="1"/>
  <c r="Y118" i="22" s="1"/>
  <c r="Z118" i="22" s="1"/>
  <c r="AA118" i="22" s="1"/>
  <c r="AB118" i="22" s="1"/>
  <c r="AC118" i="22" s="1"/>
  <c r="AD118" i="22" s="1"/>
  <c r="AE118" i="22" s="1"/>
  <c r="D119" i="22" s="1"/>
  <c r="E119" i="22" s="1"/>
  <c r="F119" i="22" s="1"/>
  <c r="G119" i="22" s="1"/>
  <c r="H119" i="22" s="1"/>
  <c r="I119" i="22" s="1"/>
  <c r="J119" i="22" s="1"/>
  <c r="K119" i="22" s="1"/>
  <c r="L119" i="22" s="1"/>
  <c r="M119" i="22" s="1"/>
  <c r="N119" i="22" s="1"/>
  <c r="O119" i="22" s="1"/>
  <c r="P119" i="22" s="1"/>
  <c r="Q119" i="22" s="1"/>
  <c r="R119" i="22" s="1"/>
  <c r="S119" i="22" s="1"/>
  <c r="T119" i="22" s="1"/>
  <c r="U119" i="22" s="1"/>
  <c r="V119" i="22" s="1"/>
  <c r="W119" i="22" s="1"/>
  <c r="X119" i="22" s="1"/>
  <c r="Y119" i="22" s="1"/>
  <c r="Z119" i="22" s="1"/>
  <c r="AA119" i="22" s="1"/>
  <c r="AB119" i="22" s="1"/>
  <c r="AC119" i="22" s="1"/>
  <c r="AD119" i="22" s="1"/>
  <c r="AE119" i="22" s="1"/>
  <c r="D120" i="22" s="1"/>
  <c r="E120" i="22" s="1"/>
  <c r="F120" i="22" s="1"/>
  <c r="G120" i="22" s="1"/>
  <c r="H120" i="22" s="1"/>
  <c r="I120" i="22" s="1"/>
  <c r="J120" i="22" s="1"/>
  <c r="K120" i="22" s="1"/>
  <c r="L120" i="22" s="1"/>
  <c r="M120" i="22" s="1"/>
  <c r="N120" i="22" s="1"/>
  <c r="O120" i="22" s="1"/>
  <c r="P120" i="22" s="1"/>
  <c r="Q120" i="22" s="1"/>
  <c r="R120" i="22" s="1"/>
  <c r="S120" i="22" s="1"/>
  <c r="T120" i="22" s="1"/>
  <c r="U120" i="22" s="1"/>
  <c r="V120" i="22" s="1"/>
  <c r="W120" i="22" s="1"/>
  <c r="X120" i="22" s="1"/>
  <c r="Y120" i="22" s="1"/>
  <c r="Z120" i="22" s="1"/>
  <c r="AA120" i="22" s="1"/>
  <c r="AB120" i="22" s="1"/>
  <c r="AC120" i="22" s="1"/>
  <c r="AD120" i="22" s="1"/>
  <c r="AE120" i="22" s="1"/>
  <c r="D121" i="22" s="1"/>
  <c r="E121" i="22" s="1"/>
  <c r="F121" i="22" s="1"/>
  <c r="G121" i="22" s="1"/>
  <c r="H121" i="22" s="1"/>
  <c r="I121" i="22" s="1"/>
  <c r="J121" i="22" s="1"/>
  <c r="K121" i="22" s="1"/>
  <c r="L121" i="22" s="1"/>
  <c r="M121" i="22" s="1"/>
  <c r="N121" i="22" s="1"/>
  <c r="O121" i="22" s="1"/>
  <c r="P121" i="22" s="1"/>
  <c r="Q121" i="22" s="1"/>
  <c r="R121" i="22" s="1"/>
  <c r="S121" i="22" s="1"/>
  <c r="T121" i="22" s="1"/>
  <c r="U121" i="22" s="1"/>
  <c r="V121" i="22" s="1"/>
  <c r="W121" i="22" s="1"/>
  <c r="X121" i="22" s="1"/>
  <c r="Y121" i="22" s="1"/>
  <c r="Z121" i="22" s="1"/>
  <c r="AA121" i="22" s="1"/>
  <c r="AB121" i="22" s="1"/>
  <c r="AC121" i="22" s="1"/>
  <c r="AD121" i="22" s="1"/>
  <c r="AE121" i="22" s="1"/>
  <c r="D122" i="22" s="1"/>
  <c r="E122" i="22" s="1"/>
  <c r="F122" i="22" s="1"/>
  <c r="G122" i="22" s="1"/>
  <c r="H122" i="22" s="1"/>
  <c r="I122" i="22" s="1"/>
  <c r="J122" i="22" s="1"/>
  <c r="K122" i="22" s="1"/>
  <c r="L122" i="22" s="1"/>
  <c r="M122" i="22" s="1"/>
  <c r="N122" i="22" s="1"/>
  <c r="O122" i="22" s="1"/>
  <c r="P122" i="22" s="1"/>
  <c r="Q122" i="22" s="1"/>
  <c r="R122" i="22" s="1"/>
  <c r="S122" i="22" s="1"/>
  <c r="T122" i="22" s="1"/>
  <c r="U122" i="22" s="1"/>
  <c r="V122" i="22" s="1"/>
  <c r="W122" i="22" s="1"/>
  <c r="X122" i="22" s="1"/>
  <c r="Y122" i="22" s="1"/>
  <c r="Z122" i="22" s="1"/>
  <c r="AA122" i="22" s="1"/>
  <c r="AB122" i="22" s="1"/>
  <c r="AC122" i="22" s="1"/>
  <c r="AD122" i="22" s="1"/>
  <c r="AE122" i="22" s="1"/>
  <c r="D123" i="22" s="1"/>
  <c r="E123" i="22" s="1"/>
  <c r="F123" i="22" s="1"/>
  <c r="G123" i="22" s="1"/>
  <c r="H123" i="22" s="1"/>
  <c r="I123" i="22" s="1"/>
  <c r="J123" i="22" s="1"/>
  <c r="K123" i="22" s="1"/>
  <c r="L123" i="22" s="1"/>
  <c r="M123" i="22" s="1"/>
  <c r="N123" i="22" s="1"/>
  <c r="O123" i="22" s="1"/>
  <c r="P123" i="22" s="1"/>
  <c r="Q123" i="22" s="1"/>
  <c r="R123" i="22" s="1"/>
  <c r="S123" i="22" s="1"/>
  <c r="T123" i="22" s="1"/>
  <c r="U123" i="22" s="1"/>
  <c r="V123" i="22" s="1"/>
  <c r="W123" i="22" s="1"/>
  <c r="X123" i="22" s="1"/>
  <c r="Y123" i="22" s="1"/>
  <c r="Z123" i="22" s="1"/>
  <c r="AA123" i="22" s="1"/>
  <c r="AB123" i="22" s="1"/>
  <c r="AC123" i="22" s="1"/>
  <c r="AD123" i="22" s="1"/>
  <c r="AE123" i="22" s="1"/>
  <c r="D124" i="22" s="1"/>
  <c r="E124" i="22" s="1"/>
  <c r="F124" i="22" s="1"/>
  <c r="G124" i="22" s="1"/>
  <c r="H124" i="22" s="1"/>
  <c r="I124" i="22" s="1"/>
  <c r="J124" i="22" s="1"/>
  <c r="K124" i="22" s="1"/>
  <c r="L124" i="22" s="1"/>
  <c r="M124" i="22" s="1"/>
  <c r="N124" i="22" s="1"/>
  <c r="O124" i="22" s="1"/>
  <c r="P124" i="22" s="1"/>
  <c r="Q124" i="22" s="1"/>
  <c r="R124" i="22" s="1"/>
  <c r="S124" i="22" s="1"/>
  <c r="T124" i="22" s="1"/>
  <c r="U124" i="22" s="1"/>
  <c r="V124" i="22" s="1"/>
  <c r="W124" i="22" s="1"/>
  <c r="X124" i="22" s="1"/>
  <c r="Y124" i="22" s="1"/>
  <c r="Z124" i="22" s="1"/>
  <c r="AA124" i="22" s="1"/>
  <c r="AB124" i="22" s="1"/>
  <c r="AC124" i="22" s="1"/>
  <c r="AD124" i="22" s="1"/>
  <c r="AE124" i="22" s="1"/>
  <c r="D125" i="22" s="1"/>
  <c r="E125" i="22" s="1"/>
  <c r="F125" i="22" s="1"/>
  <c r="G125" i="22" s="1"/>
  <c r="H125" i="22" s="1"/>
  <c r="I125" i="22" s="1"/>
  <c r="J125" i="22" s="1"/>
  <c r="K125" i="22" s="1"/>
  <c r="L125" i="22" s="1"/>
  <c r="M125" i="22" s="1"/>
  <c r="N125" i="22" s="1"/>
  <c r="O125" i="22" s="1"/>
  <c r="P125" i="22" s="1"/>
  <c r="Q125" i="22" s="1"/>
  <c r="R125" i="22" s="1"/>
  <c r="S125" i="22" s="1"/>
  <c r="T125" i="22" s="1"/>
  <c r="U125" i="22" s="1"/>
  <c r="V125" i="22" s="1"/>
  <c r="W125" i="22" s="1"/>
  <c r="X125" i="22" s="1"/>
  <c r="Y125" i="22" s="1"/>
  <c r="Z125" i="22" s="1"/>
  <c r="AA125" i="22" s="1"/>
  <c r="AB125" i="22" s="1"/>
  <c r="AC125" i="22" s="1"/>
  <c r="AD125" i="22" s="1"/>
  <c r="AE125" i="22" s="1"/>
  <c r="D126" i="22" s="1"/>
  <c r="E126" i="22" s="1"/>
  <c r="F126" i="22" s="1"/>
  <c r="G126" i="22" s="1"/>
  <c r="H126" i="22" s="1"/>
  <c r="I126" i="22" s="1"/>
  <c r="J126" i="22" s="1"/>
  <c r="K126" i="22" s="1"/>
  <c r="L126" i="22" s="1"/>
  <c r="M126" i="22" s="1"/>
  <c r="N126" i="22" s="1"/>
  <c r="O126" i="22" s="1"/>
  <c r="P126" i="22" s="1"/>
  <c r="Q126" i="22" s="1"/>
  <c r="R126" i="22" s="1"/>
  <c r="S126" i="22" s="1"/>
  <c r="T126" i="22" s="1"/>
  <c r="U126" i="22" s="1"/>
  <c r="V126" i="22" s="1"/>
  <c r="W126" i="22" s="1"/>
  <c r="X126" i="22" s="1"/>
  <c r="Y126" i="22" s="1"/>
  <c r="Z126" i="22" s="1"/>
  <c r="AA126" i="22" s="1"/>
  <c r="AB126" i="22" s="1"/>
  <c r="AC126" i="22" s="1"/>
  <c r="AD126" i="22" s="1"/>
  <c r="AE126" i="22" s="1"/>
  <c r="AE61" i="22"/>
  <c r="AE62" i="22"/>
  <c r="BC63" i="22" s="1"/>
  <c r="BD63" i="22" s="1"/>
  <c r="BE63" i="22" l="1"/>
  <c r="BE14" i="48" s="1"/>
  <c r="AE65" i="22"/>
  <c r="BE21" i="48" l="1"/>
  <c r="BB17" i="48"/>
  <c r="AX66" i="22"/>
  <c r="AY66" i="22" s="1"/>
  <c r="AX67" i="22"/>
  <c r="BE28" i="48" l="1"/>
  <c r="BB24" i="48"/>
  <c r="AY67" i="22"/>
  <c r="AJ93" i="22" s="1"/>
  <c r="BB66" i="22"/>
  <c r="AJ93" i="50" l="1"/>
  <c r="AJ93" i="49"/>
  <c r="AJ93" i="48"/>
  <c r="BE35" i="48"/>
  <c r="BB31" i="48"/>
  <c r="BE42" i="48" l="1"/>
  <c r="BB38" i="48"/>
  <c r="BE49" i="48" l="1"/>
  <c r="BB45" i="48"/>
  <c r="BE56" i="48" l="1"/>
  <c r="BB52" i="48"/>
  <c r="BE63" i="48" l="1"/>
  <c r="BB59" i="48"/>
  <c r="BE14" i="49" l="1"/>
  <c r="BB66" i="48"/>
  <c r="BE21" i="49" l="1"/>
  <c r="BB17" i="49"/>
  <c r="BE28" i="49" l="1"/>
  <c r="BB24" i="49"/>
  <c r="BE35" i="49" l="1"/>
  <c r="BB31" i="49"/>
  <c r="BE42" i="49" l="1"/>
  <c r="BB38" i="49"/>
  <c r="BE49" i="49" l="1"/>
  <c r="BB45" i="49"/>
  <c r="BE56" i="49" l="1"/>
  <c r="BB52" i="49"/>
  <c r="BE63" i="49" l="1"/>
  <c r="BB59" i="49"/>
  <c r="BE14" i="50" l="1"/>
  <c r="BB66" i="49"/>
  <c r="BE21" i="50" l="1"/>
  <c r="BB17" i="50"/>
  <c r="BE28" i="50" l="1"/>
  <c r="BB24" i="50"/>
  <c r="BE35" i="50" l="1"/>
  <c r="BB31" i="50"/>
  <c r="BE42" i="50" l="1"/>
  <c r="BB38" i="50"/>
  <c r="BE49" i="50" l="1"/>
  <c r="BB45" i="50"/>
  <c r="BE56" i="50" l="1"/>
  <c r="BB52" i="50"/>
  <c r="BE63" i="50" l="1"/>
  <c r="BB59" i="50"/>
  <c r="BB66" i="50" l="1"/>
  <c r="BA18" i="22"/>
  <c r="BB18" i="22" s="1"/>
  <c r="BI21" i="22"/>
  <c r="BI28" i="22" s="1"/>
  <c r="AJ75" i="22" l="1"/>
  <c r="AJ78" i="22"/>
  <c r="BA32" i="22"/>
  <c r="BB32" i="22" s="1"/>
  <c r="BI35" i="22"/>
  <c r="BI42" i="22" s="1"/>
  <c r="BA46" i="22" s="1"/>
  <c r="BB46" i="22" s="1"/>
  <c r="BA25" i="22"/>
  <c r="BB25" i="22" s="1"/>
  <c r="BA39" i="22" l="1"/>
  <c r="BB39" i="22" s="1"/>
  <c r="BI49" i="22"/>
  <c r="BI56" i="22" s="1"/>
  <c r="BA53" i="22" l="1"/>
  <c r="BB53" i="22" s="1"/>
  <c r="BI63" i="22"/>
  <c r="BA60" i="22"/>
  <c r="BB60" i="22" s="1"/>
  <c r="BA67" i="22" l="1"/>
  <c r="BB67" i="22" s="1"/>
  <c r="AW69" i="22" s="1"/>
  <c r="AJ71" i="22" s="1"/>
  <c r="BI14" i="48"/>
  <c r="BA18" i="48" l="1"/>
  <c r="BB18" i="48" s="1"/>
  <c r="AJ78" i="48" s="1"/>
  <c r="BI21" i="48"/>
  <c r="BA25" i="48" l="1"/>
  <c r="BB25" i="48" s="1"/>
  <c r="BI28" i="48"/>
  <c r="AJ75" i="48"/>
  <c r="BA32" i="48" l="1"/>
  <c r="BB32" i="48" s="1"/>
  <c r="BI35" i="48"/>
  <c r="BA39" i="48" l="1"/>
  <c r="BB39" i="48" s="1"/>
  <c r="BI42" i="48"/>
  <c r="BA46" i="48" l="1"/>
  <c r="BB46" i="48" s="1"/>
  <c r="BI49" i="48"/>
  <c r="BI56" i="48" l="1"/>
  <c r="BA53" i="48"/>
  <c r="BB53" i="48" s="1"/>
  <c r="BA60" i="48" l="1"/>
  <c r="BB60" i="48" s="1"/>
  <c r="BI63" i="48"/>
  <c r="BA67" i="48" l="1"/>
  <c r="BI14" i="49"/>
  <c r="BB67" i="48" l="1"/>
  <c r="AW69" i="48" s="1"/>
  <c r="AJ71" i="48" s="1"/>
  <c r="BI21" i="49"/>
  <c r="BA18" i="49"/>
  <c r="BB18" i="49" s="1"/>
  <c r="AJ78" i="49" s="1"/>
  <c r="AJ75" i="49" l="1"/>
  <c r="BA25" i="49"/>
  <c r="BB25" i="49" s="1"/>
  <c r="BI28" i="49"/>
  <c r="BA32" i="49" l="1"/>
  <c r="BB32" i="49" s="1"/>
  <c r="BI35" i="49"/>
  <c r="BI42" i="49" l="1"/>
  <c r="BA39" i="49"/>
  <c r="BB39" i="49" s="1"/>
  <c r="BA46" i="49" l="1"/>
  <c r="BB46" i="49" s="1"/>
  <c r="BI49" i="49"/>
  <c r="BA53" i="49" l="1"/>
  <c r="BB53" i="49" s="1"/>
  <c r="BI56" i="49"/>
  <c r="BI63" i="49" l="1"/>
  <c r="BA60" i="49"/>
  <c r="BB60" i="49" s="1"/>
  <c r="BI14" i="50" l="1"/>
  <c r="BA67" i="49"/>
  <c r="BB67" i="49" s="1"/>
  <c r="AW69" i="49" s="1"/>
  <c r="AJ71" i="49" s="1"/>
  <c r="BA18" i="50" l="1"/>
  <c r="BB18" i="50" s="1"/>
  <c r="AJ78" i="50" s="1"/>
  <c r="BI21" i="50"/>
  <c r="BA25" i="50" l="1"/>
  <c r="BB25" i="50" s="1"/>
  <c r="BI28" i="50"/>
  <c r="AJ75" i="50"/>
  <c r="BA32" i="50" l="1"/>
  <c r="BB32" i="50" s="1"/>
  <c r="BI35" i="50"/>
  <c r="BA39" i="50" l="1"/>
  <c r="BB39" i="50" s="1"/>
  <c r="BI42" i="50"/>
  <c r="BI49" i="50" l="1"/>
  <c r="BA46" i="50"/>
  <c r="BB46" i="50" s="1"/>
  <c r="BI56" i="50" l="1"/>
  <c r="BA53" i="50"/>
  <c r="BB53" i="50" s="1"/>
  <c r="BA60" i="50" l="1"/>
  <c r="BB60" i="50" s="1"/>
  <c r="BI63" i="50"/>
  <c r="BA67" i="50" s="1"/>
  <c r="BB67" i="50" s="1"/>
  <c r="AW69" i="50" s="1"/>
  <c r="AJ71" i="50" s="1"/>
</calcChain>
</file>

<file path=xl/sharedStrings.xml><?xml version="1.0" encoding="utf-8"?>
<sst xmlns="http://schemas.openxmlformats.org/spreadsheetml/2006/main" count="3155" uniqueCount="137">
  <si>
    <t>～</t>
    <phoneticPr fontId="1"/>
  </si>
  <si>
    <t>月</t>
    <rPh sb="0" eb="1">
      <t>ツキ</t>
    </rPh>
    <phoneticPr fontId="1"/>
  </si>
  <si>
    <t>対象期間外日数</t>
    <rPh sb="0" eb="2">
      <t>タイショウ</t>
    </rPh>
    <rPh sb="2" eb="5">
      <t>キカンガイ</t>
    </rPh>
    <rPh sb="5" eb="7">
      <t>ニッスウ</t>
    </rPh>
    <phoneticPr fontId="1"/>
  </si>
  <si>
    <t>月計</t>
    <rPh sb="0" eb="1">
      <t>ツキ</t>
    </rPh>
    <rPh sb="1" eb="2">
      <t>ケイ</t>
    </rPh>
    <phoneticPr fontId="1"/>
  </si>
  <si>
    <t>累計</t>
    <rPh sb="0" eb="2">
      <t>ルイケイ</t>
    </rPh>
    <phoneticPr fontId="1"/>
  </si>
  <si>
    <t>月の日数</t>
    <rPh sb="0" eb="1">
      <t>ツキ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</si>
  <si>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</si>
  <si>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累計対象日数</t>
    <rPh sb="0" eb="2">
      <t>ルイケイ</t>
    </rPh>
    <rPh sb="2" eb="4">
      <t>タイショウ</t>
    </rPh>
    <rPh sb="4" eb="6">
      <t>ニッスウ</t>
    </rPh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</si>
  <si>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</si>
  <si>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</si>
  <si>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実績休日数</t>
    <rPh sb="0" eb="2">
      <t>ジッセキ</t>
    </rPh>
    <rPh sb="2" eb="5">
      <t>キュウジツスウ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</si>
  <si>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</si>
  <si>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</si>
  <si>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</si>
  <si>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○計</t>
    <rPh sb="1" eb="2">
      <t>ケイ</t>
    </rPh>
    <phoneticPr fontId="1"/>
  </si>
  <si>
    <t>休日／日</t>
    <rPh sb="0" eb="2">
      <t>キュウジツ</t>
    </rPh>
    <rPh sb="3" eb="4">
      <t>ヒ</t>
    </rPh>
    <phoneticPr fontId="1"/>
  </si>
  <si>
    <t>休日／日</t>
    <rPh sb="0" eb="2">
      <t>キュウジツ</t>
    </rPh>
    <rPh sb="3" eb="4">
      <t>ニチ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</si>
  <si>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</si>
  <si>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</si>
  <si>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</si>
  <si>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－</t>
  </si>
  <si>
    <t>○</t>
  </si>
  <si>
    <t>月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</si>
  <si>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</si>
  <si>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</si>
  <si>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</si>
  <si>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</si>
  <si>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</si>
  <si>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</si>
  <si>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</si>
  <si>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</si>
  <si>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</si>
  <si>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</si>
  <si>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</si>
  <si>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</si>
  <si>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</si>
  <si>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</si>
  <si>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</si>
  <si>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</si>
  <si>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火</t>
    <rPh sb="0" eb="1">
      <t>ヒ</t>
    </rPh>
    <phoneticPr fontId="1"/>
  </si>
  <si>
    <t>木</t>
    <phoneticPr fontId="1"/>
  </si>
  <si>
    <t>金</t>
    <phoneticPr fontId="1"/>
  </si>
  <si>
    <t>日</t>
    <phoneticPr fontId="1"/>
  </si>
  <si>
    <t>水</t>
    <phoneticPr fontId="1"/>
  </si>
  <si>
    <t>スポーツの日</t>
    <phoneticPr fontId="1"/>
  </si>
  <si>
    <t>土</t>
    <phoneticPr fontId="1"/>
  </si>
  <si>
    <t>火</t>
    <phoneticPr fontId="1"/>
  </si>
  <si>
    <t>平和記念日</t>
    <rPh sb="0" eb="5">
      <t>ヘイワキネンビ</t>
    </rPh>
    <phoneticPr fontId="1"/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</si>
  <si>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</si>
  <si>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</si>
  <si>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</si>
  <si>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phoneticPr fontId="1"/>
  </si>
  <si>
    <t>契約工期：</t>
    <rPh sb="0" eb="2">
      <t>ケイヤク</t>
    </rPh>
    <rPh sb="2" eb="4">
      <t>コウキ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</si>
  <si>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</si>
  <si>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試行要領第２条第８項第１号ただし書き該当</t>
    <rPh sb="0" eb="2">
      <t>シコウ</t>
    </rPh>
    <rPh sb="2" eb="4">
      <t>ヨウリョウ</t>
    </rPh>
    <rPh sb="4" eb="5">
      <t>ダイ</t>
    </rPh>
    <rPh sb="6" eb="7">
      <t>ジョウ</t>
    </rPh>
    <rPh sb="7" eb="8">
      <t>ダイ</t>
    </rPh>
    <rPh sb="9" eb="10">
      <t>コウ</t>
    </rPh>
    <rPh sb="10" eb="11">
      <t>ダイ</t>
    </rPh>
    <rPh sb="12" eb="13">
      <t>ゴウ</t>
    </rPh>
    <rPh sb="16" eb="17">
      <t>ガ</t>
    </rPh>
    <rPh sb="18" eb="20">
      <t>ガイトウ</t>
    </rPh>
    <phoneticPr fontId="1"/>
  </si>
  <si>
    <t>１
期
間
目</t>
    <rPh sb="2" eb="3">
      <t>キ</t>
    </rPh>
    <rPh sb="4" eb="5">
      <t>カン</t>
    </rPh>
    <rPh sb="6" eb="7">
      <t>メ</t>
    </rPh>
    <phoneticPr fontId="1"/>
  </si>
  <si>
    <t>２
期
間
目</t>
    <rPh sb="2" eb="3">
      <t>キ</t>
    </rPh>
    <rPh sb="4" eb="5">
      <t>カン</t>
    </rPh>
    <rPh sb="6" eb="7">
      <t>メ</t>
    </rPh>
    <phoneticPr fontId="1"/>
  </si>
  <si>
    <t>３
期
間
目</t>
    <rPh sb="2" eb="3">
      <t>キ</t>
    </rPh>
    <rPh sb="4" eb="5">
      <t>カン</t>
    </rPh>
    <rPh sb="6" eb="7">
      <t>メ</t>
    </rPh>
    <phoneticPr fontId="1"/>
  </si>
  <si>
    <t>４
期
間
目</t>
    <rPh sb="2" eb="3">
      <t>キ</t>
    </rPh>
    <rPh sb="4" eb="5">
      <t>カン</t>
    </rPh>
    <rPh sb="6" eb="7">
      <t>メ</t>
    </rPh>
    <phoneticPr fontId="1"/>
  </si>
  <si>
    <t>５
期
間
目</t>
    <rPh sb="2" eb="3">
      <t>キ</t>
    </rPh>
    <rPh sb="4" eb="5">
      <t>カン</t>
    </rPh>
    <rPh sb="6" eb="7">
      <t>メ</t>
    </rPh>
    <phoneticPr fontId="1"/>
  </si>
  <si>
    <t>６
期
間
目</t>
    <rPh sb="2" eb="3">
      <t>キ</t>
    </rPh>
    <rPh sb="4" eb="5">
      <t>カン</t>
    </rPh>
    <rPh sb="6" eb="7">
      <t>メ</t>
    </rPh>
    <phoneticPr fontId="1"/>
  </si>
  <si>
    <t>７
期
間
目</t>
    <rPh sb="2" eb="3">
      <t>キ</t>
    </rPh>
    <rPh sb="4" eb="5">
      <t>カン</t>
    </rPh>
    <rPh sb="6" eb="7">
      <t>メ</t>
    </rPh>
    <phoneticPr fontId="1"/>
  </si>
  <si>
    <t>８
期
間
目</t>
    <rPh sb="2" eb="3">
      <t>キ</t>
    </rPh>
    <rPh sb="4" eb="5">
      <t>カン</t>
    </rPh>
    <rPh sb="6" eb="7">
      <t>メ</t>
    </rPh>
    <phoneticPr fontId="1"/>
  </si>
  <si>
    <t>対象期間：</t>
    <rPh sb="0" eb="2">
      <t>タイショウ</t>
    </rPh>
    <rPh sb="2" eb="3">
      <t>キ</t>
    </rPh>
    <rPh sb="3" eb="4">
      <t>アイダ</t>
    </rPh>
    <phoneticPr fontId="1"/>
  </si>
  <si>
    <t>工 事 名：</t>
    <rPh sb="0" eb="1">
      <t>コウ</t>
    </rPh>
    <rPh sb="2" eb="3">
      <t>コト</t>
    </rPh>
    <rPh sb="4" eb="5">
      <t>メイ</t>
    </rPh>
    <phoneticPr fontId="1"/>
  </si>
  <si>
    <t>〇〇〇新築工事</t>
    <rPh sb="2" eb="4">
      <t>シンチク</t>
    </rPh>
    <rPh sb="4" eb="6">
      <t>コウジ</t>
    </rPh>
    <phoneticPr fontId="1"/>
  </si>
  <si>
    <t>別紙１</t>
    <phoneticPr fontId="1"/>
  </si>
  <si>
    <t>様式施－１２－１－１</t>
    <phoneticPr fontId="1"/>
  </si>
  <si>
    <t>休日等取得計画表兼実績表（完全週休２日　建築・設備工事用）</t>
    <rPh sb="0" eb="2">
      <t>キュウジツ</t>
    </rPh>
    <rPh sb="2" eb="3">
      <t>トウ</t>
    </rPh>
    <rPh sb="3" eb="5">
      <t>シュトク</t>
    </rPh>
    <rPh sb="5" eb="8">
      <t>ケイカクヒョウ</t>
    </rPh>
    <rPh sb="8" eb="9">
      <t>ケン</t>
    </rPh>
    <rPh sb="9" eb="11">
      <t>ジッセキ</t>
    </rPh>
    <rPh sb="11" eb="12">
      <t>ヒョウ</t>
    </rPh>
    <rPh sb="13" eb="15">
      <t>カンゼン</t>
    </rPh>
    <rPh sb="15" eb="17">
      <t>シュウキュウ</t>
    </rPh>
    <rPh sb="18" eb="19">
      <t>ニチ</t>
    </rPh>
    <rPh sb="20" eb="22">
      <t>ケンチク</t>
    </rPh>
    <rPh sb="23" eb="25">
      <t>セツビ</t>
    </rPh>
    <rPh sb="25" eb="27">
      <t>コウジ</t>
    </rPh>
    <rPh sb="27" eb="28">
      <t>ヨウ</t>
    </rPh>
    <phoneticPr fontId="1"/>
  </si>
  <si>
    <t>第4週</t>
    <rPh sb="0" eb="1">
      <t>ダイ</t>
    </rPh>
    <rPh sb="2" eb="3">
      <t>シュウ</t>
    </rPh>
    <phoneticPr fontId="1"/>
  </si>
  <si>
    <t>月単位期間判定（実績）</t>
    <rPh sb="0" eb="1">
      <t>ツキ</t>
    </rPh>
    <phoneticPr fontId="1"/>
  </si>
  <si>
    <t>週単位機関判定（実績）</t>
    <rPh sb="0" eb="3">
      <t>シュウタンイ</t>
    </rPh>
    <rPh sb="3" eb="5">
      <t>キカン</t>
    </rPh>
    <rPh sb="5" eb="7">
      <t>ハンテイ</t>
    </rPh>
    <rPh sb="8" eb="10">
      <t>ジッセキ</t>
    </rPh>
    <phoneticPr fontId="1"/>
  </si>
  <si>
    <t>（対象期間：「工事着手日」から「工事完了日」までの期間（現場での作業期間））</t>
    <rPh sb="1" eb="5">
      <t>タイショウキカン</t>
    </rPh>
    <rPh sb="7" eb="12">
      <t>コウジチャクシュビ</t>
    </rPh>
    <rPh sb="16" eb="18">
      <t>コウジ</t>
    </rPh>
    <rPh sb="18" eb="21">
      <t>カンリョウビ</t>
    </rPh>
    <rPh sb="25" eb="27">
      <t>キカン</t>
    </rPh>
    <rPh sb="28" eb="30">
      <t>ゲンバ</t>
    </rPh>
    <rPh sb="32" eb="34">
      <t>サギョウ</t>
    </rPh>
    <rPh sb="34" eb="36">
      <t>キカン</t>
    </rPh>
    <phoneticPr fontId="1"/>
  </si>
  <si>
    <t>標示期間：</t>
  </si>
  <si>
    <t>提出日：令和　　　年　　　月　　　日</t>
    <phoneticPr fontId="1"/>
  </si>
  <si>
    <t>１０
期
間
目</t>
    <rPh sb="3" eb="4">
      <t>キ</t>
    </rPh>
    <rPh sb="5" eb="6">
      <t>カン</t>
    </rPh>
    <rPh sb="7" eb="8">
      <t>メ</t>
    </rPh>
    <phoneticPr fontId="1"/>
  </si>
  <si>
    <t>１１
期
間
目</t>
    <rPh sb="3" eb="4">
      <t>キ</t>
    </rPh>
    <rPh sb="5" eb="6">
      <t>カン</t>
    </rPh>
    <rPh sb="7" eb="8">
      <t>メ</t>
    </rPh>
    <phoneticPr fontId="1"/>
  </si>
  <si>
    <t>１２
期
間
目</t>
    <rPh sb="3" eb="4">
      <t>キ</t>
    </rPh>
    <rPh sb="5" eb="6">
      <t>カン</t>
    </rPh>
    <rPh sb="7" eb="8">
      <t>メ</t>
    </rPh>
    <phoneticPr fontId="1"/>
  </si>
  <si>
    <t>１３
期
間
目</t>
    <rPh sb="3" eb="4">
      <t>キ</t>
    </rPh>
    <rPh sb="5" eb="6">
      <t>カン</t>
    </rPh>
    <rPh sb="7" eb="8">
      <t>メ</t>
    </rPh>
    <phoneticPr fontId="1"/>
  </si>
  <si>
    <t>１４
期
間
目</t>
    <rPh sb="3" eb="4">
      <t>キ</t>
    </rPh>
    <rPh sb="5" eb="6">
      <t>カン</t>
    </rPh>
    <rPh sb="7" eb="8">
      <t>メ</t>
    </rPh>
    <phoneticPr fontId="1"/>
  </si>
  <si>
    <t>１５
期
間
目</t>
    <rPh sb="3" eb="4">
      <t>キ</t>
    </rPh>
    <rPh sb="5" eb="6">
      <t>カン</t>
    </rPh>
    <rPh sb="7" eb="8">
      <t>メ</t>
    </rPh>
    <phoneticPr fontId="1"/>
  </si>
  <si>
    <t>１６
期
間
目</t>
    <rPh sb="3" eb="4">
      <t>キ</t>
    </rPh>
    <rPh sb="5" eb="6">
      <t>カン</t>
    </rPh>
    <rPh sb="7" eb="8">
      <t>メ</t>
    </rPh>
    <phoneticPr fontId="1"/>
  </si>
  <si>
    <t>１７
期
間
目</t>
    <rPh sb="3" eb="4">
      <t>キ</t>
    </rPh>
    <rPh sb="5" eb="6">
      <t>カン</t>
    </rPh>
    <rPh sb="7" eb="8">
      <t>メ</t>
    </rPh>
    <phoneticPr fontId="1"/>
  </si>
  <si>
    <t>１８
期
間
目</t>
    <rPh sb="3" eb="4">
      <t>キ</t>
    </rPh>
    <rPh sb="5" eb="6">
      <t>カン</t>
    </rPh>
    <rPh sb="7" eb="8">
      <t>メ</t>
    </rPh>
    <phoneticPr fontId="1"/>
  </si>
  <si>
    <t>１９
期
間
目</t>
    <rPh sb="3" eb="4">
      <t>キ</t>
    </rPh>
    <rPh sb="5" eb="6">
      <t>カン</t>
    </rPh>
    <rPh sb="7" eb="8">
      <t>メ</t>
    </rPh>
    <phoneticPr fontId="1"/>
  </si>
  <si>
    <t>２０
期
間
目</t>
    <rPh sb="3" eb="4">
      <t>キ</t>
    </rPh>
    <rPh sb="5" eb="6">
      <t>カン</t>
    </rPh>
    <rPh sb="7" eb="8">
      <t>メ</t>
    </rPh>
    <phoneticPr fontId="1"/>
  </si>
  <si>
    <t>２１
期
間
目</t>
    <rPh sb="3" eb="4">
      <t>キ</t>
    </rPh>
    <rPh sb="5" eb="6">
      <t>カン</t>
    </rPh>
    <rPh sb="7" eb="8">
      <t>メ</t>
    </rPh>
    <phoneticPr fontId="1"/>
  </si>
  <si>
    <t>２２
期
間
目</t>
    <rPh sb="3" eb="4">
      <t>キ</t>
    </rPh>
    <rPh sb="5" eb="6">
      <t>カン</t>
    </rPh>
    <rPh sb="7" eb="8">
      <t>メ</t>
    </rPh>
    <phoneticPr fontId="1"/>
  </si>
  <si>
    <t>２３
期
間
目</t>
    <rPh sb="3" eb="4">
      <t>キ</t>
    </rPh>
    <rPh sb="5" eb="6">
      <t>カン</t>
    </rPh>
    <rPh sb="7" eb="8">
      <t>メ</t>
    </rPh>
    <phoneticPr fontId="1"/>
  </si>
  <si>
    <t>２４
期
間
目</t>
    <rPh sb="3" eb="4">
      <t>キ</t>
    </rPh>
    <rPh sb="5" eb="6">
      <t>カン</t>
    </rPh>
    <rPh sb="7" eb="8">
      <t>メ</t>
    </rPh>
    <phoneticPr fontId="1"/>
  </si>
  <si>
    <t>９
期
間
目</t>
    <rPh sb="2" eb="3">
      <t>キ</t>
    </rPh>
    <rPh sb="4" eb="5">
      <t>カン</t>
    </rPh>
    <rPh sb="6" eb="7">
      <t>メ</t>
    </rPh>
    <phoneticPr fontId="1"/>
  </si>
  <si>
    <t>２５
期
間
目</t>
    <rPh sb="3" eb="4">
      <t>キ</t>
    </rPh>
    <rPh sb="5" eb="6">
      <t>カン</t>
    </rPh>
    <rPh sb="7" eb="8">
      <t>メ</t>
    </rPh>
    <phoneticPr fontId="1"/>
  </si>
  <si>
    <t>２６
期
間
目</t>
    <rPh sb="3" eb="4">
      <t>キ</t>
    </rPh>
    <rPh sb="5" eb="6">
      <t>カン</t>
    </rPh>
    <rPh sb="7" eb="8">
      <t>メ</t>
    </rPh>
    <phoneticPr fontId="1"/>
  </si>
  <si>
    <t>２７
期
間
目</t>
    <rPh sb="3" eb="4">
      <t>キ</t>
    </rPh>
    <rPh sb="5" eb="6">
      <t>カン</t>
    </rPh>
    <rPh sb="7" eb="8">
      <t>メ</t>
    </rPh>
    <phoneticPr fontId="1"/>
  </si>
  <si>
    <t>２８
期
間
目</t>
    <rPh sb="3" eb="4">
      <t>キ</t>
    </rPh>
    <rPh sb="5" eb="6">
      <t>カン</t>
    </rPh>
    <rPh sb="7" eb="8">
      <t>メ</t>
    </rPh>
    <phoneticPr fontId="1"/>
  </si>
  <si>
    <t>２９
期
間
目</t>
    <rPh sb="3" eb="4">
      <t>キ</t>
    </rPh>
    <rPh sb="5" eb="6">
      <t>カン</t>
    </rPh>
    <rPh sb="7" eb="8">
      <t>メ</t>
    </rPh>
    <phoneticPr fontId="1"/>
  </si>
  <si>
    <t>３０
間
目</t>
    <rPh sb="3" eb="4">
      <t>カン</t>
    </rPh>
    <rPh sb="5" eb="6">
      <t>メ</t>
    </rPh>
    <phoneticPr fontId="1"/>
  </si>
  <si>
    <t>３１
期
間
目</t>
    <rPh sb="3" eb="4">
      <t>キ</t>
    </rPh>
    <rPh sb="5" eb="6">
      <t>カン</t>
    </rPh>
    <rPh sb="7" eb="8">
      <t>メ</t>
    </rPh>
    <phoneticPr fontId="1"/>
  </si>
  <si>
    <t>３２
期
間
目</t>
    <rPh sb="3" eb="4">
      <t>キ</t>
    </rPh>
    <rPh sb="5" eb="6">
      <t>カン</t>
    </rPh>
    <rPh sb="7" eb="8">
      <t>メ</t>
    </rPh>
    <phoneticPr fontId="1"/>
  </si>
  <si>
    <t>完了日工期末</t>
  </si>
  <si>
    <t>春分の日</t>
    <phoneticPr fontId="1"/>
  </si>
  <si>
    <t>通期の実績現場閉所（現場休息）率</t>
    <phoneticPr fontId="1"/>
  </si>
  <si>
    <t>判定結果　：</t>
    <phoneticPr fontId="1"/>
  </si>
  <si>
    <t>【月単位の週休２日】</t>
    <phoneticPr fontId="1"/>
  </si>
  <si>
    <t>【通期の週休２日】</t>
    <phoneticPr fontId="1"/>
  </si>
  <si>
    <t>【完全週休２日】</t>
    <phoneticPr fontId="1"/>
  </si>
  <si>
    <t>現場代理人氏名</t>
    <phoneticPr fontId="1"/>
  </si>
  <si>
    <t>主任（監理）技術者氏名</t>
    <phoneticPr fontId="1"/>
  </si>
  <si>
    <t>判定結果　：</t>
    <phoneticPr fontId="1"/>
  </si>
  <si>
    <t>　　閉所（休息）率＝「休日の累計日数」／「累計日数」</t>
    <phoneticPr fontId="1"/>
  </si>
  <si>
    <t>広島市週休2日工事試行要領（建築・設備工事）第６条第２項該当</t>
    <phoneticPr fontId="1"/>
  </si>
  <si>
    <t/>
  </si>
  <si>
    <t>★</t>
  </si>
  <si>
    <t>平和記念日</t>
  </si>
  <si>
    <t>達成</t>
  </si>
  <si>
    <t>未達成</t>
  </si>
  <si>
    <t>スポーツの日</t>
  </si>
  <si>
    <t>夏季休暇</t>
  </si>
  <si>
    <t>着手日</t>
  </si>
  <si>
    <t>対象外</t>
  </si>
  <si>
    <t>振替日</t>
  </si>
  <si>
    <t>年末年始休暇</t>
  </si>
  <si>
    <t>完了日</t>
  </si>
  <si>
    <t>工期末</t>
  </si>
  <si>
    <t>該当</t>
  </si>
  <si>
    <t>達成</t>
    <phoneticPr fontId="1"/>
  </si>
  <si>
    <t>試行要領第２条第５項なお書き該当</t>
    <rPh sb="0" eb="2">
      <t>シコウ</t>
    </rPh>
    <rPh sb="2" eb="4">
      <t>ヨウリョウ</t>
    </rPh>
    <rPh sb="4" eb="5">
      <t>ダイ</t>
    </rPh>
    <rPh sb="6" eb="7">
      <t>ジョウ</t>
    </rPh>
    <rPh sb="7" eb="8">
      <t>ダイ</t>
    </rPh>
    <rPh sb="9" eb="10">
      <t>コウ</t>
    </rPh>
    <rPh sb="12" eb="13">
      <t>ガ</t>
    </rPh>
    <rPh sb="14" eb="16">
      <t>ガイトウ</t>
    </rPh>
    <phoneticPr fontId="1"/>
  </si>
  <si>
    <t>第1週</t>
  </si>
  <si>
    <t>第2週</t>
  </si>
  <si>
    <t>第3週</t>
  </si>
  <si>
    <t>第4週</t>
  </si>
  <si>
    <t>○計</t>
  </si>
  <si>
    <t>休日／日</t>
  </si>
  <si>
    <t>単位期間判定</t>
  </si>
  <si>
    <t>試行要領第２条第５項なお書き該当</t>
  </si>
  <si>
    <t>通期の４週８休以上を達成</t>
  </si>
  <si>
    <t>広島市水道局週休2日工事試行要領（建築・設備工事）第６条第２項該当</t>
    <rPh sb="3" eb="6">
      <t>スイドウキョク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</si>
</sst>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6" formatCode="0.0%"/>
    <numFmt numFmtId="177" formatCode="#&quot;年&quot;"/>
    <numFmt numFmtId="178" formatCode="#&quot;月&quot;"/>
    <numFmt numFmtId="179" formatCode="#&quot;日&quot;"/>
    <numFmt numFmtId="180" formatCode="yyyy&quot;年&quot;m&quot;月&quot;;@"/>
    <numFmt numFmtId="181" formatCode="0.00000_ "/>
    <numFmt numFmtId="182" formatCode="aaa"/>
    <numFmt numFmtId="183" formatCode="m"/>
    <numFmt numFmtId="184" formatCode="d"/>
    <numFmt numFmtId="185" formatCode="yyyy&quot;年&quot;"/>
    <numFmt numFmtId="186" formatCode="m&quot;月&quot;"/>
    <numFmt numFmtId="187" formatCode="d&quot;日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u/>
      <sz val="13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u/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DB3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textRotation="255" shrinkToFi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181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31" fontId="0" fillId="0" borderId="0" xfId="0" applyNumberFormat="1">
      <alignment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182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183" fontId="2" fillId="0" borderId="3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3" fontId="2" fillId="0" borderId="25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16" fillId="0" borderId="0" xfId="0" applyFont="1" applyAlignment="1">
      <alignment vertical="center" shrinkToFit="1"/>
    </xf>
    <xf numFmtId="176" fontId="14" fillId="0" borderId="0" xfId="0" applyNumberFormat="1" applyFont="1" applyAlignment="1">
      <alignment vertical="center" shrinkToFit="1"/>
    </xf>
    <xf numFmtId="0" fontId="14" fillId="0" borderId="0" xfId="0" applyFont="1" applyBorder="1">
      <alignment vertical="center"/>
    </xf>
    <xf numFmtId="0" fontId="2" fillId="0" borderId="42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6" fontId="6" fillId="4" borderId="33" xfId="0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/>
    </xf>
    <xf numFmtId="176" fontId="6" fillId="4" borderId="34" xfId="0" applyNumberFormat="1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176" fontId="6" fillId="3" borderId="5" xfId="0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 shrinkToFit="1"/>
    </xf>
    <xf numFmtId="14" fontId="15" fillId="0" borderId="0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0" fillId="0" borderId="0" xfId="0" applyBorder="1">
      <alignment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>
      <alignment vertical="center" shrinkToFit="1"/>
    </xf>
    <xf numFmtId="176" fontId="14" fillId="0" borderId="21" xfId="0" applyNumberFormat="1" applyFont="1" applyBorder="1" applyAlignment="1">
      <alignment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7" xfId="0" applyFont="1" applyBorder="1" applyAlignment="1">
      <alignment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14" fontId="15" fillId="0" borderId="36" xfId="0" applyNumberFormat="1" applyFont="1" applyBorder="1" applyAlignment="1">
      <alignment horizontal="center" vertical="center" shrinkToFit="1"/>
    </xf>
    <xf numFmtId="0" fontId="14" fillId="0" borderId="36" xfId="0" applyFont="1" applyBorder="1" applyAlignment="1">
      <alignment vertical="center" shrinkToFit="1"/>
    </xf>
    <xf numFmtId="0" fontId="0" fillId="0" borderId="36" xfId="0" applyBorder="1">
      <alignment vertical="center"/>
    </xf>
    <xf numFmtId="0" fontId="14" fillId="0" borderId="45" xfId="0" applyFont="1" applyBorder="1" applyAlignment="1">
      <alignment vertical="center" shrinkToFit="1"/>
    </xf>
    <xf numFmtId="0" fontId="6" fillId="0" borderId="0" xfId="0" applyFont="1" applyBorder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14" fontId="2" fillId="0" borderId="0" xfId="0" applyNumberFormat="1" applyFont="1" applyAlignment="1">
      <alignment horizontal="center" vertical="center"/>
    </xf>
    <xf numFmtId="176" fontId="6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0" fillId="0" borderId="4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45" xfId="0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 shrinkToFit="1"/>
    </xf>
    <xf numFmtId="0" fontId="6" fillId="5" borderId="4" xfId="0" applyFont="1" applyFill="1" applyBorder="1" applyAlignment="1">
      <alignment horizontal="center" vertical="center"/>
    </xf>
    <xf numFmtId="176" fontId="6" fillId="5" borderId="5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7" fillId="0" borderId="0" xfId="0" applyFont="1" applyFill="1" applyAlignment="1" applyProtection="1">
      <alignment horizontal="right" vertical="center"/>
      <protection locked="0"/>
    </xf>
    <xf numFmtId="0" fontId="0" fillId="0" borderId="0" xfId="0" applyFill="1">
      <alignment vertical="center"/>
    </xf>
    <xf numFmtId="0" fontId="16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0" fillId="0" borderId="22" xfId="0" applyBorder="1">
      <alignment vertical="center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178" fontId="2" fillId="2" borderId="0" xfId="0" applyNumberFormat="1" applyFont="1" applyFill="1" applyAlignment="1" applyProtection="1">
      <alignment vertical="center"/>
      <protection locked="0"/>
    </xf>
    <xf numFmtId="179" fontId="2" fillId="2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Protection="1">
      <alignment vertical="center"/>
    </xf>
    <xf numFmtId="178" fontId="2" fillId="0" borderId="0" xfId="0" applyNumberFormat="1" applyFont="1" applyFill="1" applyAlignment="1" applyProtection="1">
      <alignment vertical="center"/>
    </xf>
    <xf numFmtId="179" fontId="2" fillId="0" borderId="0" xfId="0" applyNumberFormat="1" applyFont="1" applyFill="1" applyAlignment="1" applyProtection="1">
      <alignment vertical="center"/>
    </xf>
    <xf numFmtId="0" fontId="2" fillId="0" borderId="0" xfId="0" applyFont="1" applyProtection="1">
      <alignment vertical="center"/>
    </xf>
    <xf numFmtId="0" fontId="19" fillId="0" borderId="0" xfId="0" applyFont="1" applyAlignment="1" applyProtection="1">
      <alignment horizontal="right" vertical="center"/>
    </xf>
    <xf numFmtId="186" fontId="2" fillId="0" borderId="0" xfId="0" applyNumberFormat="1" applyFont="1" applyFill="1" applyAlignment="1" applyProtection="1">
      <alignment vertical="center"/>
    </xf>
    <xf numFmtId="187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76" fontId="14" fillId="0" borderId="0" xfId="0" applyNumberFormat="1" applyFont="1" applyBorder="1" applyAlignment="1">
      <alignment vertical="center"/>
    </xf>
    <xf numFmtId="0" fontId="14" fillId="0" borderId="22" xfId="0" applyFont="1" applyBorder="1" applyAlignment="1">
      <alignment vertical="center" shrinkToFit="1"/>
    </xf>
    <xf numFmtId="0" fontId="14" fillId="0" borderId="22" xfId="0" applyFont="1" applyBorder="1" applyAlignment="1">
      <alignment vertical="center"/>
    </xf>
    <xf numFmtId="176" fontId="14" fillId="0" borderId="22" xfId="0" applyNumberFormat="1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textRotation="255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justifyLastLine="1"/>
    </xf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1" fillId="0" borderId="1" xfId="0" applyFont="1" applyBorder="1" applyAlignment="1" applyProtection="1">
      <alignment horizontal="center" vertical="top" wrapText="1" shrinkToFit="1"/>
      <protection locked="0"/>
    </xf>
    <xf numFmtId="0" fontId="11" fillId="0" borderId="11" xfId="0" applyFont="1" applyBorder="1" applyAlignment="1" applyProtection="1">
      <alignment horizontal="center" vertical="top" wrapText="1" shrinkToFit="1"/>
      <protection locked="0"/>
    </xf>
    <xf numFmtId="0" fontId="10" fillId="0" borderId="1" xfId="0" applyFont="1" applyBorder="1" applyAlignment="1">
      <alignment horizontal="center" vertical="top" wrapText="1" shrinkToFit="1"/>
    </xf>
    <xf numFmtId="0" fontId="10" fillId="0" borderId="11" xfId="0" applyFont="1" applyBorder="1" applyAlignment="1">
      <alignment horizontal="center" vertical="top" wrapText="1" shrinkToFit="1"/>
    </xf>
    <xf numFmtId="0" fontId="10" fillId="0" borderId="14" xfId="0" applyFont="1" applyBorder="1" applyAlignment="1">
      <alignment horizontal="center" vertical="top" wrapText="1" shrinkToFit="1"/>
    </xf>
    <xf numFmtId="0" fontId="2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textRotation="255" shrinkToFit="1"/>
    </xf>
    <xf numFmtId="0" fontId="6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justifyLastLine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4" fillId="0" borderId="0" xfId="0" applyNumberFormat="1" applyFont="1" applyFill="1" applyAlignment="1" applyProtection="1">
      <alignment vertical="center"/>
    </xf>
    <xf numFmtId="178" fontId="24" fillId="0" borderId="0" xfId="0" applyNumberFormat="1" applyFont="1" applyFill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177" fontId="2" fillId="2" borderId="0" xfId="0" applyNumberFormat="1" applyFont="1" applyFill="1" applyAlignment="1" applyProtection="1">
      <alignment horizontal="center" vertical="center"/>
      <protection locked="0"/>
    </xf>
    <xf numFmtId="177" fontId="24" fillId="0" borderId="0" xfId="0" applyNumberFormat="1" applyFont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80" fontId="6" fillId="5" borderId="15" xfId="0" applyNumberFormat="1" applyFont="1" applyFill="1" applyBorder="1" applyAlignment="1">
      <alignment horizontal="center" vertical="center"/>
    </xf>
    <xf numFmtId="180" fontId="6" fillId="5" borderId="21" xfId="0" applyNumberFormat="1" applyFont="1" applyFill="1" applyBorder="1" applyAlignment="1">
      <alignment horizontal="center" vertical="center"/>
    </xf>
    <xf numFmtId="180" fontId="6" fillId="5" borderId="16" xfId="0" applyNumberFormat="1" applyFont="1" applyFill="1" applyBorder="1" applyAlignment="1">
      <alignment horizontal="center" vertical="center"/>
    </xf>
    <xf numFmtId="180" fontId="6" fillId="5" borderId="22" xfId="0" applyNumberFormat="1" applyFont="1" applyFill="1" applyBorder="1" applyAlignment="1">
      <alignment horizontal="center" vertical="center"/>
    </xf>
    <xf numFmtId="180" fontId="6" fillId="5" borderId="43" xfId="0" applyNumberFormat="1" applyFont="1" applyFill="1" applyBorder="1" applyAlignment="1">
      <alignment horizontal="center" vertical="center"/>
    </xf>
    <xf numFmtId="180" fontId="6" fillId="5" borderId="51" xfId="0" applyNumberFormat="1" applyFont="1" applyFill="1" applyBorder="1" applyAlignment="1">
      <alignment horizontal="center" vertical="center"/>
    </xf>
    <xf numFmtId="180" fontId="6" fillId="5" borderId="30" xfId="0" applyNumberFormat="1" applyFont="1" applyFill="1" applyBorder="1" applyAlignment="1">
      <alignment horizontal="center" vertical="center"/>
    </xf>
    <xf numFmtId="180" fontId="6" fillId="5" borderId="49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255"/>
    </xf>
    <xf numFmtId="0" fontId="6" fillId="0" borderId="31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center" vertical="center" textRotation="255"/>
    </xf>
    <xf numFmtId="0" fontId="18" fillId="0" borderId="28" xfId="0" applyFont="1" applyFill="1" applyBorder="1" applyAlignment="1">
      <alignment horizontal="center" vertical="center" textRotation="255"/>
    </xf>
    <xf numFmtId="0" fontId="18" fillId="0" borderId="29" xfId="0" applyFont="1" applyFill="1" applyBorder="1" applyAlignment="1">
      <alignment horizontal="center" vertical="center" textRotation="255"/>
    </xf>
    <xf numFmtId="0" fontId="18" fillId="0" borderId="30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vertical="top" textRotation="255" wrapText="1" readingOrder="1"/>
    </xf>
    <xf numFmtId="0" fontId="4" fillId="0" borderId="29" xfId="0" applyFont="1" applyFill="1" applyBorder="1" applyAlignment="1">
      <alignment vertical="top" textRotation="255" wrapText="1" readingOrder="1"/>
    </xf>
    <xf numFmtId="0" fontId="4" fillId="0" borderId="30" xfId="0" applyFont="1" applyFill="1" applyBorder="1" applyAlignment="1">
      <alignment vertical="top" textRotation="255" wrapText="1" readingOrder="1"/>
    </xf>
    <xf numFmtId="185" fontId="2" fillId="0" borderId="0" xfId="0" applyNumberFormat="1" applyFont="1" applyFill="1" applyAlignment="1" applyProtection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0" fontId="2" fillId="0" borderId="6" xfId="0" applyNumberFormat="1" applyFont="1" applyBorder="1" applyAlignment="1">
      <alignment horizontal="center" vertical="center"/>
    </xf>
    <xf numFmtId="180" fontId="2" fillId="0" borderId="7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 textRotation="255"/>
    </xf>
    <xf numFmtId="0" fontId="6" fillId="0" borderId="13" xfId="0" applyFont="1" applyFill="1" applyBorder="1" applyAlignment="1">
      <alignment horizontal="center" vertical="center" textRotation="255"/>
    </xf>
    <xf numFmtId="0" fontId="6" fillId="3" borderId="2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80" fontId="2" fillId="0" borderId="3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 shrinkToFit="1"/>
    </xf>
    <xf numFmtId="0" fontId="2" fillId="0" borderId="13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textRotation="255"/>
    </xf>
    <xf numFmtId="0" fontId="6" fillId="4" borderId="12" xfId="0" applyFont="1" applyFill="1" applyBorder="1" applyAlignment="1">
      <alignment horizontal="center" vertical="center" textRotation="255"/>
    </xf>
    <xf numFmtId="0" fontId="6" fillId="4" borderId="13" xfId="0" applyFont="1" applyFill="1" applyBorder="1" applyAlignment="1">
      <alignment horizontal="center" vertical="center" textRotation="255"/>
    </xf>
    <xf numFmtId="0" fontId="6" fillId="4" borderId="17" xfId="0" applyFont="1" applyFill="1" applyBorder="1" applyAlignment="1">
      <alignment horizontal="center" vertical="center" textRotation="255" shrinkToFit="1"/>
    </xf>
    <xf numFmtId="0" fontId="6" fillId="4" borderId="9" xfId="0" applyFont="1" applyFill="1" applyBorder="1" applyAlignment="1">
      <alignment horizontal="center" vertical="center" textRotation="255" shrinkToFit="1"/>
    </xf>
    <xf numFmtId="0" fontId="6" fillId="4" borderId="10" xfId="0" applyFont="1" applyFill="1" applyBorder="1" applyAlignment="1">
      <alignment horizontal="center" vertical="center" textRotation="255" shrinkToFit="1"/>
    </xf>
    <xf numFmtId="0" fontId="4" fillId="0" borderId="24" xfId="0" applyFont="1" applyFill="1" applyBorder="1" applyAlignment="1">
      <alignment vertical="top" textRotation="255" wrapText="1" readingOrder="1"/>
    </xf>
    <xf numFmtId="0" fontId="4" fillId="0" borderId="31" xfId="0" applyFont="1" applyFill="1" applyBorder="1" applyAlignment="1">
      <alignment vertical="top" textRotation="255" wrapText="1" readingOrder="1"/>
    </xf>
    <xf numFmtId="0" fontId="4" fillId="0" borderId="25" xfId="0" applyFont="1" applyFill="1" applyBorder="1" applyAlignment="1">
      <alignment vertical="top" textRotation="255" wrapText="1" readingOrder="1"/>
    </xf>
    <xf numFmtId="0" fontId="6" fillId="3" borderId="27" xfId="0" applyFont="1" applyFill="1" applyBorder="1" applyAlignment="1">
      <alignment horizontal="center" vertical="center" textRotation="255"/>
    </xf>
    <xf numFmtId="0" fontId="6" fillId="3" borderId="26" xfId="0" applyFont="1" applyFill="1" applyBorder="1" applyAlignment="1">
      <alignment horizontal="center" vertical="center" textRotation="255"/>
    </xf>
    <xf numFmtId="0" fontId="6" fillId="3" borderId="49" xfId="0" applyFont="1" applyFill="1" applyBorder="1" applyAlignment="1">
      <alignment horizontal="center" vertical="center" textRotation="255"/>
    </xf>
    <xf numFmtId="0" fontId="6" fillId="3" borderId="24" xfId="0" applyFont="1" applyFill="1" applyBorder="1" applyAlignment="1">
      <alignment horizontal="center" vertical="center" textRotation="255"/>
    </xf>
    <xf numFmtId="0" fontId="6" fillId="3" borderId="31" xfId="0" applyFont="1" applyFill="1" applyBorder="1" applyAlignment="1">
      <alignment horizontal="center" vertical="center" textRotation="255"/>
    </xf>
    <xf numFmtId="0" fontId="6" fillId="3" borderId="25" xfId="0" applyFont="1" applyFill="1" applyBorder="1" applyAlignment="1">
      <alignment horizontal="center" vertical="center" textRotation="255"/>
    </xf>
    <xf numFmtId="0" fontId="18" fillId="3" borderId="28" xfId="0" applyFont="1" applyFill="1" applyBorder="1" applyAlignment="1">
      <alignment horizontal="center" vertical="center" textRotation="255"/>
    </xf>
    <xf numFmtId="0" fontId="18" fillId="3" borderId="29" xfId="0" applyFont="1" applyFill="1" applyBorder="1" applyAlignment="1">
      <alignment horizontal="center" vertical="center" textRotation="255"/>
    </xf>
    <xf numFmtId="0" fontId="18" fillId="3" borderId="30" xfId="0" applyFont="1" applyFill="1" applyBorder="1" applyAlignment="1">
      <alignment horizontal="center" vertical="center" textRotation="255"/>
    </xf>
    <xf numFmtId="0" fontId="4" fillId="3" borderId="17" xfId="0" applyFont="1" applyFill="1" applyBorder="1" applyAlignment="1">
      <alignment vertical="top" textRotation="255" wrapText="1" readingOrder="1"/>
    </xf>
    <xf numFmtId="0" fontId="4" fillId="3" borderId="9" xfId="0" applyFont="1" applyFill="1" applyBorder="1" applyAlignment="1">
      <alignment vertical="top" textRotation="255" wrapText="1" readingOrder="1"/>
    </xf>
    <xf numFmtId="0" fontId="4" fillId="3" borderId="10" xfId="0" applyFont="1" applyFill="1" applyBorder="1" applyAlignment="1">
      <alignment vertical="top" textRotation="255" wrapText="1" readingOrder="1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6" fillId="3" borderId="30" xfId="0" applyFont="1" applyFill="1" applyBorder="1" applyAlignment="1">
      <alignment horizontal="center" vertical="center" textRotation="255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/>
      <protection locked="0"/>
    </xf>
    <xf numFmtId="0" fontId="2" fillId="0" borderId="0" xfId="0" applyFont="1" applyBorder="1">
      <alignment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4" fillId="0" borderId="0" xfId="0" applyNumberFormat="1" applyFont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left" vertical="center" shrinkToFit="1"/>
    </xf>
    <xf numFmtId="177" fontId="2" fillId="0" borderId="0" xfId="0" applyNumberFormat="1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>
      <alignment vertical="center"/>
    </xf>
    <xf numFmtId="0" fontId="2" fillId="0" borderId="53" xfId="0" applyFont="1" applyBorder="1" applyAlignment="1">
      <alignment horizontal="center" vertical="center" wrapText="1"/>
    </xf>
  </cellXfs>
  <cellStyles count="1">
    <cellStyle name="標準" xfId="0" builtinId="0"/>
  </cellStyles>
  <dxfs count="310">
    <dxf>
      <font>
        <color rgb="FFFF0000"/>
      </font>
    </dxf>
    <dxf>
      <font>
        <color theme="0"/>
      </font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theme="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theme="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theme="0"/>
      </font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1" defaultTableStyle="TableStyleMedium2" defaultPivotStyle="PivotStyleLight16">
    <tableStyle name="テーブル スタイル 1" pivot="0" count="0" xr9:uid="{00000000-0011-0000-FFFF-FFFF00000000}"/>
  </tableStyles>
  <colors>
    <mruColors>
      <color rgb="FF0000FF"/>
      <color rgb="FFFFEDB3"/>
      <color rgb="FFFFE07D"/>
      <color rgb="FFFFE89F"/>
      <color rgb="FFFF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405733</xdr:colOff>
      <xdr:row>3</xdr:row>
      <xdr:rowOff>71683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47F432-4185-427A-A4B9-4BC51C37C22D}"/>
            </a:ext>
          </a:extLst>
        </xdr:cNvPr>
        <xdr:cNvSpPr/>
      </xdr:nvSpPr>
      <xdr:spPr>
        <a:xfrm>
          <a:off x="8603006" y="865433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14</xdr:col>
      <xdr:colOff>189711</xdr:colOff>
      <xdr:row>61</xdr:row>
      <xdr:rowOff>82131</xdr:rowOff>
    </xdr:from>
    <xdr:to>
      <xdr:col>17</xdr:col>
      <xdr:colOff>319598</xdr:colOff>
      <xdr:row>64</xdr:row>
      <xdr:rowOff>36401</xdr:rowOff>
    </xdr:to>
    <xdr:sp macro="" textlink="">
      <xdr:nvSpPr>
        <xdr:cNvPr id="7" name="四角形吹き出し 32">
          <a:extLst>
            <a:ext uri="{FF2B5EF4-FFF2-40B4-BE49-F238E27FC236}">
              <a16:creationId xmlns:a16="http://schemas.microsoft.com/office/drawing/2014/main" id="{2D72EDDB-61AF-4ACB-9B86-1DCCDAE2BF43}"/>
            </a:ext>
          </a:extLst>
        </xdr:cNvPr>
        <xdr:cNvSpPr/>
      </xdr:nvSpPr>
      <xdr:spPr>
        <a:xfrm>
          <a:off x="5789256" y="13864517"/>
          <a:ext cx="1428751" cy="776884"/>
        </a:xfrm>
        <a:prstGeom prst="wedgeRectCallout">
          <a:avLst>
            <a:gd name="adj1" fmla="val -36541"/>
            <a:gd name="adj2" fmla="val 8236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lIns="36000" tIns="36000" r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後片付け期間は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含まない</a:t>
          </a:r>
        </a:p>
      </xdr:txBody>
    </xdr:sp>
    <xdr:clientData/>
  </xdr:twoCellAnchor>
  <xdr:twoCellAnchor editAs="oneCell">
    <xdr:from>
      <xdr:col>5</xdr:col>
      <xdr:colOff>64493</xdr:colOff>
      <xdr:row>56</xdr:row>
      <xdr:rowOff>45291</xdr:rowOff>
    </xdr:from>
    <xdr:to>
      <xdr:col>14</xdr:col>
      <xdr:colOff>115455</xdr:colOff>
      <xdr:row>63</xdr:row>
      <xdr:rowOff>144318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12AC91E-9901-4BD3-9044-8B716636F73F}"/>
            </a:ext>
          </a:extLst>
        </xdr:cNvPr>
        <xdr:cNvGrpSpPr/>
      </xdr:nvGrpSpPr>
      <xdr:grpSpPr>
        <a:xfrm>
          <a:off x="1612200" y="12363021"/>
          <a:ext cx="3572672" cy="1720817"/>
          <a:chOff x="-85652" y="1029130"/>
          <a:chExt cx="2707182" cy="4387985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C9C3AC8-7F9E-B6B9-8BFA-62F3AF0A131E}"/>
              </a:ext>
            </a:extLst>
          </xdr:cNvPr>
          <xdr:cNvSpPr/>
        </xdr:nvSpPr>
        <xdr:spPr>
          <a:xfrm>
            <a:off x="-85652" y="1029130"/>
            <a:ext cx="2707182" cy="220815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現場作業が完了した日に完了日と入力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※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実績時に完了日が変更となった場合は要修正</a:t>
            </a: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2D1E7144-16D2-4E57-1F35-A40A89C962E8}"/>
              </a:ext>
            </a:extLst>
          </xdr:cNvPr>
          <xdr:cNvCxnSpPr/>
        </xdr:nvCxnSpPr>
        <xdr:spPr>
          <a:xfrm>
            <a:off x="1366004" y="3168356"/>
            <a:ext cx="325193" cy="224875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23</xdr:col>
      <xdr:colOff>317500</xdr:colOff>
      <xdr:row>57</xdr:row>
      <xdr:rowOff>78441</xdr:rowOff>
    </xdr:from>
    <xdr:to>
      <xdr:col>29</xdr:col>
      <xdr:colOff>279673</xdr:colOff>
      <xdr:row>62</xdr:row>
      <xdr:rowOff>158750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2E376360-62DD-4057-85AE-3A79B349B233}"/>
            </a:ext>
          </a:extLst>
        </xdr:cNvPr>
        <xdr:cNvGrpSpPr/>
      </xdr:nvGrpSpPr>
      <xdr:grpSpPr>
        <a:xfrm>
          <a:off x="8908627" y="12863108"/>
          <a:ext cx="2311673" cy="1063289"/>
          <a:chOff x="628916" y="1707858"/>
          <a:chExt cx="1962082" cy="1575293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7C4D975E-86B3-3B32-BD94-185D3031A3C2}"/>
              </a:ext>
            </a:extLst>
          </xdr:cNvPr>
          <xdr:cNvSpPr/>
        </xdr:nvSpPr>
        <xdr:spPr>
          <a:xfrm>
            <a:off x="903694" y="1707858"/>
            <a:ext cx="1687304" cy="527537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工期末日に工期末と入力</a:t>
            </a:r>
          </a:p>
        </xdr:txBody>
      </xdr:sp>
      <xdr:cxnSp macro="">
        <xdr:nvCxnSpPr>
          <xdr:cNvPr id="13" name="直線矢印コネクタ 12">
            <a:extLst>
              <a:ext uri="{FF2B5EF4-FFF2-40B4-BE49-F238E27FC236}">
                <a16:creationId xmlns:a16="http://schemas.microsoft.com/office/drawing/2014/main" id="{C654228F-22A4-8297-B6DC-C56E1467A2F3}"/>
              </a:ext>
            </a:extLst>
          </xdr:cNvPr>
          <xdr:cNvCxnSpPr/>
        </xdr:nvCxnSpPr>
        <xdr:spPr>
          <a:xfrm flipH="1">
            <a:off x="628916" y="2182892"/>
            <a:ext cx="274779" cy="110025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25</xdr:col>
      <xdr:colOff>315310</xdr:colOff>
      <xdr:row>62</xdr:row>
      <xdr:rowOff>166514</xdr:rowOff>
    </xdr:from>
    <xdr:to>
      <xdr:col>31</xdr:col>
      <xdr:colOff>382131</xdr:colOff>
      <xdr:row>65</xdr:row>
      <xdr:rowOff>28864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218D4C6C-C237-4039-BEE6-274A27640DAE}"/>
            </a:ext>
          </a:extLst>
        </xdr:cNvPr>
        <xdr:cNvGrpSpPr/>
      </xdr:nvGrpSpPr>
      <xdr:grpSpPr>
        <a:xfrm>
          <a:off x="9690873" y="13932891"/>
          <a:ext cx="2417591" cy="808076"/>
          <a:chOff x="1707034" y="2217149"/>
          <a:chExt cx="2662579" cy="1753908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2E810CE1-C07A-3E94-806C-89B51527439B}"/>
              </a:ext>
            </a:extLst>
          </xdr:cNvPr>
          <xdr:cNvSpPr/>
        </xdr:nvSpPr>
        <xdr:spPr>
          <a:xfrm>
            <a:off x="1707034" y="2217149"/>
            <a:ext cx="2662579" cy="91683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契約期間外の場合は　－　を入力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DE7B253E-589B-0203-451B-5858FC7A30FA}"/>
              </a:ext>
            </a:extLst>
          </xdr:cNvPr>
          <xdr:cNvCxnSpPr/>
        </xdr:nvCxnSpPr>
        <xdr:spPr>
          <a:xfrm flipH="1">
            <a:off x="1709223" y="3110457"/>
            <a:ext cx="170867" cy="860600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44</xdr:col>
      <xdr:colOff>140156</xdr:colOff>
      <xdr:row>53</xdr:row>
      <xdr:rowOff>57728</xdr:rowOff>
    </xdr:from>
    <xdr:to>
      <xdr:col>53</xdr:col>
      <xdr:colOff>361770</xdr:colOff>
      <xdr:row>65</xdr:row>
      <xdr:rowOff>115455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FC07D355-FE45-4915-AC35-562FC334C8E3}"/>
            </a:ext>
          </a:extLst>
        </xdr:cNvPr>
        <xdr:cNvGrpSpPr/>
      </xdr:nvGrpSpPr>
      <xdr:grpSpPr>
        <a:xfrm>
          <a:off x="16991363" y="11871268"/>
          <a:ext cx="3677284" cy="2955020"/>
          <a:chOff x="-67290" y="3396839"/>
          <a:chExt cx="3828451" cy="6584163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68DA98C6-B89A-2DF0-2608-10A02D9FDA48}"/>
              </a:ext>
            </a:extLst>
          </xdr:cNvPr>
          <xdr:cNvSpPr/>
        </xdr:nvSpPr>
        <xdr:spPr>
          <a:xfrm>
            <a:off x="-67290" y="3396839"/>
            <a:ext cx="3828451" cy="3269612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暦上の土曜日・日曜日の日数の割合が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28.5%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に満たない月単位の場合、当該月単位の土曜日・日曜日の合計日数以上の現場閉所（現場休息）を行っていれば、達成となる。これに該当する場合は「該当」を入力することで、単位期間判定を「達成」にすることができる。</a:t>
            </a:r>
          </a:p>
        </xdr:txBody>
      </xdr:sp>
      <xdr:cxnSp macro="">
        <xdr:nvCxnSpPr>
          <xdr:cNvPr id="19" name="直線矢印コネクタ 18">
            <a:extLst>
              <a:ext uri="{FF2B5EF4-FFF2-40B4-BE49-F238E27FC236}">
                <a16:creationId xmlns:a16="http://schemas.microsoft.com/office/drawing/2014/main" id="{71BBF892-28DF-8F02-0E42-B9558AFF5DBB}"/>
              </a:ext>
            </a:extLst>
          </xdr:cNvPr>
          <xdr:cNvCxnSpPr/>
        </xdr:nvCxnSpPr>
        <xdr:spPr>
          <a:xfrm>
            <a:off x="2181789" y="6658329"/>
            <a:ext cx="434058" cy="3322673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32</xdr:col>
      <xdr:colOff>70924</xdr:colOff>
      <xdr:row>55</xdr:row>
      <xdr:rowOff>161389</xdr:rowOff>
    </xdr:from>
    <xdr:to>
      <xdr:col>42</xdr:col>
      <xdr:colOff>100204</xdr:colOff>
      <xdr:row>65</xdr:row>
      <xdr:rowOff>57727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EF62C591-AAC5-40CF-9DB5-4832C586E6B7}"/>
            </a:ext>
          </a:extLst>
        </xdr:cNvPr>
        <xdr:cNvGrpSpPr/>
      </xdr:nvGrpSpPr>
      <xdr:grpSpPr>
        <a:xfrm>
          <a:off x="12422944" y="12309786"/>
          <a:ext cx="3702967" cy="2461314"/>
          <a:chOff x="646281" y="2496818"/>
          <a:chExt cx="3828451" cy="5371944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D9B318FC-0175-D2E1-E22E-97A0A22144F1}"/>
              </a:ext>
            </a:extLst>
          </xdr:cNvPr>
          <xdr:cNvSpPr/>
        </xdr:nvSpPr>
        <xdr:spPr>
          <a:xfrm>
            <a:off x="646281" y="2496818"/>
            <a:ext cx="3828451" cy="284013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対象期間の最後の週において日数が７日に満たない場合、その後の期間も含めた７日間で２日現場閉所（現場休息）を行っていれば達成となる。これに該当する場合は「該当」を入力することで、単位期間判定を「達成」にすることができる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。</a:t>
            </a:r>
          </a:p>
        </xdr:txBody>
      </xdr: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A7032B5D-D231-EB07-DA93-58219B28BB1B}"/>
              </a:ext>
            </a:extLst>
          </xdr:cNvPr>
          <xdr:cNvCxnSpPr/>
        </xdr:nvCxnSpPr>
        <xdr:spPr>
          <a:xfrm>
            <a:off x="2842541" y="5350913"/>
            <a:ext cx="535393" cy="251784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15</xdr:col>
      <xdr:colOff>390672</xdr:colOff>
      <xdr:row>49</xdr:row>
      <xdr:rowOff>118345</xdr:rowOff>
    </xdr:from>
    <xdr:to>
      <xdr:col>24</xdr:col>
      <xdr:colOff>109216</xdr:colOff>
      <xdr:row>51</xdr:row>
      <xdr:rowOff>32226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E6E7D6D6-00F0-4102-B3D8-678A6373C6F0}"/>
            </a:ext>
          </a:extLst>
        </xdr:cNvPr>
        <xdr:cNvGrpSpPr/>
      </xdr:nvGrpSpPr>
      <xdr:grpSpPr>
        <a:xfrm>
          <a:off x="5850402" y="10816825"/>
          <a:ext cx="3245334" cy="689004"/>
          <a:chOff x="666654" y="2282282"/>
          <a:chExt cx="5429700" cy="1403698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D2E84A18-193C-858A-C5B8-84FD526F41A6}"/>
              </a:ext>
            </a:extLst>
          </xdr:cNvPr>
          <xdr:cNvSpPr/>
        </xdr:nvSpPr>
        <xdr:spPr>
          <a:xfrm>
            <a:off x="1796817" y="2282282"/>
            <a:ext cx="4299537" cy="1403698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年末年始休暇は連続６日間として入力</a:t>
            </a:r>
          </a:p>
        </xdr:txBody>
      </xdr: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8464F289-0A1D-6730-4619-39126D39407E}"/>
              </a:ext>
            </a:extLst>
          </xdr:cNvPr>
          <xdr:cNvCxnSpPr/>
        </xdr:nvCxnSpPr>
        <xdr:spPr>
          <a:xfrm flipH="1" flipV="1">
            <a:off x="666654" y="2482810"/>
            <a:ext cx="1154732" cy="167107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9</xdr:col>
      <xdr:colOff>269636</xdr:colOff>
      <xdr:row>35</xdr:row>
      <xdr:rowOff>86550</xdr:rowOff>
    </xdr:from>
    <xdr:to>
      <xdr:col>12</xdr:col>
      <xdr:colOff>304272</xdr:colOff>
      <xdr:row>36</xdr:row>
      <xdr:rowOff>220267</xdr:rowOff>
    </xdr:to>
    <xdr:sp macro="" textlink="">
      <xdr:nvSpPr>
        <xdr:cNvPr id="26" name="四角形吹き出し 4">
          <a:extLst>
            <a:ext uri="{FF2B5EF4-FFF2-40B4-BE49-F238E27FC236}">
              <a16:creationId xmlns:a16="http://schemas.microsoft.com/office/drawing/2014/main" id="{E1D8335E-3FF9-4719-AB4B-1DEB25049969}"/>
            </a:ext>
          </a:extLst>
        </xdr:cNvPr>
        <xdr:cNvSpPr/>
      </xdr:nvSpPr>
      <xdr:spPr>
        <a:xfrm>
          <a:off x="3704409" y="7706550"/>
          <a:ext cx="1333499" cy="609967"/>
        </a:xfrm>
        <a:prstGeom prst="wedgeRectCallout">
          <a:avLst>
            <a:gd name="adj1" fmla="val 78498"/>
            <a:gd name="adj2" fmla="val 50726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lIns="36000" tIns="36000" r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雨天休工日等へ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振替可</a:t>
          </a:r>
        </a:p>
      </xdr:txBody>
    </xdr:sp>
    <xdr:clientData/>
  </xdr:twoCellAnchor>
  <xdr:twoCellAnchor editAs="oneCell">
    <xdr:from>
      <xdr:col>13</xdr:col>
      <xdr:colOff>141255</xdr:colOff>
      <xdr:row>36</xdr:row>
      <xdr:rowOff>157538</xdr:rowOff>
    </xdr:from>
    <xdr:to>
      <xdr:col>15</xdr:col>
      <xdr:colOff>22535</xdr:colOff>
      <xdr:row>37</xdr:row>
      <xdr:rowOff>93892</xdr:rowOff>
    </xdr:to>
    <xdr:sp macro="" textlink="">
      <xdr:nvSpPr>
        <xdr:cNvPr id="27" name="下カーブ矢印 5">
          <a:extLst>
            <a:ext uri="{FF2B5EF4-FFF2-40B4-BE49-F238E27FC236}">
              <a16:creationId xmlns:a16="http://schemas.microsoft.com/office/drawing/2014/main" id="{D6B6B609-E50F-462B-BE4A-E958FA7B625D}"/>
            </a:ext>
          </a:extLst>
        </xdr:cNvPr>
        <xdr:cNvSpPr/>
      </xdr:nvSpPr>
      <xdr:spPr>
        <a:xfrm rot="20525019" flipH="1">
          <a:off x="5307846" y="8253788"/>
          <a:ext cx="747189" cy="239422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13</xdr:col>
      <xdr:colOff>375227</xdr:colOff>
      <xdr:row>34</xdr:row>
      <xdr:rowOff>31380</xdr:rowOff>
    </xdr:from>
    <xdr:to>
      <xdr:col>21</xdr:col>
      <xdr:colOff>96243</xdr:colOff>
      <xdr:row>35</xdr:row>
      <xdr:rowOff>285209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5643FCC6-8107-4949-AAAF-9AFA00E1E923}"/>
            </a:ext>
          </a:extLst>
        </xdr:cNvPr>
        <xdr:cNvGrpSpPr/>
      </xdr:nvGrpSpPr>
      <xdr:grpSpPr>
        <a:xfrm>
          <a:off x="5054330" y="7377483"/>
          <a:ext cx="2854953" cy="419353"/>
          <a:chOff x="854556" y="1780961"/>
          <a:chExt cx="5463147" cy="1002640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E6D08DF9-88C0-AAD4-73B6-ED2B24C9DDA0}"/>
              </a:ext>
            </a:extLst>
          </xdr:cNvPr>
          <xdr:cNvSpPr/>
        </xdr:nvSpPr>
        <xdr:spPr>
          <a:xfrm>
            <a:off x="2242037" y="1780961"/>
            <a:ext cx="4075666" cy="1002640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振り替えた日に振替日と入力</a:t>
            </a:r>
          </a:p>
        </xdr:txBody>
      </xdr:sp>
      <xdr:cxnSp macro="">
        <xdr:nvCxnSpPr>
          <xdr:cNvPr id="30" name="直線矢印コネクタ 29">
            <a:extLst>
              <a:ext uri="{FF2B5EF4-FFF2-40B4-BE49-F238E27FC236}">
                <a16:creationId xmlns:a16="http://schemas.microsoft.com/office/drawing/2014/main" id="{5EB253A6-AE6E-7371-A1A2-1533588BBB96}"/>
              </a:ext>
            </a:extLst>
          </xdr:cNvPr>
          <xdr:cNvCxnSpPr>
            <a:stCxn id="29" idx="1"/>
          </xdr:cNvCxnSpPr>
        </xdr:nvCxnSpPr>
        <xdr:spPr>
          <a:xfrm flipH="1">
            <a:off x="854556" y="2282282"/>
            <a:ext cx="1387480" cy="238275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3</xdr:col>
      <xdr:colOff>288637</xdr:colOff>
      <xdr:row>14</xdr:row>
      <xdr:rowOff>82407</xdr:rowOff>
    </xdr:from>
    <xdr:to>
      <xdr:col>11</xdr:col>
      <xdr:colOff>6305</xdr:colOff>
      <xdr:row>16</xdr:row>
      <xdr:rowOff>96839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20A2D858-4AE0-43CC-9D47-18149D85699B}"/>
            </a:ext>
          </a:extLst>
        </xdr:cNvPr>
        <xdr:cNvGrpSpPr/>
      </xdr:nvGrpSpPr>
      <xdr:grpSpPr>
        <a:xfrm>
          <a:off x="1053177" y="2790470"/>
          <a:ext cx="2846525" cy="790826"/>
          <a:chOff x="1563977" y="2110459"/>
          <a:chExt cx="3778346" cy="796257"/>
        </a:xfrm>
      </xdr:grpSpPr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7F45E156-D947-41AF-1F80-4B6E17DEF149}"/>
              </a:ext>
            </a:extLst>
          </xdr:cNvPr>
          <xdr:cNvSpPr/>
        </xdr:nvSpPr>
        <xdr:spPr>
          <a:xfrm>
            <a:off x="2046270" y="2110459"/>
            <a:ext cx="3296053" cy="796257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現場に継続的に常駐した最初の日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（工事着手日）に着手日と入力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</xdr:txBody>
      </xdr:sp>
      <xdr:cxnSp macro="">
        <xdr:nvCxnSpPr>
          <xdr:cNvPr id="33" name="直線矢印コネクタ 32">
            <a:extLst>
              <a:ext uri="{FF2B5EF4-FFF2-40B4-BE49-F238E27FC236}">
                <a16:creationId xmlns:a16="http://schemas.microsoft.com/office/drawing/2014/main" id="{778A1A0B-CE01-B046-74E7-772896CCB566}"/>
              </a:ext>
            </a:extLst>
          </xdr:cNvPr>
          <xdr:cNvCxnSpPr>
            <a:stCxn id="32" idx="1"/>
          </xdr:cNvCxnSpPr>
        </xdr:nvCxnSpPr>
        <xdr:spPr>
          <a:xfrm flipH="1" flipV="1">
            <a:off x="1563977" y="2294746"/>
            <a:ext cx="482293" cy="213840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17</xdr:col>
      <xdr:colOff>149111</xdr:colOff>
      <xdr:row>14</xdr:row>
      <xdr:rowOff>123705</xdr:rowOff>
    </xdr:from>
    <xdr:to>
      <xdr:col>26</xdr:col>
      <xdr:colOff>76385</xdr:colOff>
      <xdr:row>19</xdr:row>
      <xdr:rowOff>3616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DB3B3F53-D789-4DF1-8A8B-05EDEAC65CD4}"/>
            </a:ext>
          </a:extLst>
        </xdr:cNvPr>
        <xdr:cNvGrpSpPr/>
      </xdr:nvGrpSpPr>
      <xdr:grpSpPr>
        <a:xfrm>
          <a:off x="6393278" y="2831768"/>
          <a:ext cx="3451524" cy="1161765"/>
          <a:chOff x="1004967" y="2124495"/>
          <a:chExt cx="3652653" cy="2815660"/>
        </a:xfrm>
      </xdr:grpSpPr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1C0271BB-A8DF-1658-E02A-8D80A9A88499}"/>
              </a:ext>
            </a:extLst>
          </xdr:cNvPr>
          <xdr:cNvSpPr/>
        </xdr:nvSpPr>
        <xdr:spPr>
          <a:xfrm>
            <a:off x="1786224" y="2124495"/>
            <a:ext cx="2871396" cy="2815660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44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契約期間外の場合は　－　を入力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休日の場合は　○　を入力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対象期間外の場合は　対象外　を入力</a:t>
            </a:r>
          </a:p>
        </xdr:txBody>
      </xdr: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69957CD8-C625-193F-34E9-2FEEB5CBDDBD}"/>
              </a:ext>
            </a:extLst>
          </xdr:cNvPr>
          <xdr:cNvCxnSpPr>
            <a:stCxn id="35" idx="1"/>
          </xdr:cNvCxnSpPr>
        </xdr:nvCxnSpPr>
        <xdr:spPr>
          <a:xfrm flipH="1">
            <a:off x="1004967" y="3532325"/>
            <a:ext cx="781257" cy="275382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13</xdr:col>
      <xdr:colOff>354956</xdr:colOff>
      <xdr:row>11</xdr:row>
      <xdr:rowOff>4923</xdr:rowOff>
    </xdr:from>
    <xdr:to>
      <xdr:col>21</xdr:col>
      <xdr:colOff>265279</xdr:colOff>
      <xdr:row>14</xdr:row>
      <xdr:rowOff>104146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A151B7A3-0E1C-4C1A-817C-DC9A281AFA93}"/>
            </a:ext>
          </a:extLst>
        </xdr:cNvPr>
        <xdr:cNvGrpSpPr/>
      </xdr:nvGrpSpPr>
      <xdr:grpSpPr>
        <a:xfrm>
          <a:off x="5030249" y="2204986"/>
          <a:ext cx="3045530" cy="609763"/>
          <a:chOff x="1252989" y="1361011"/>
          <a:chExt cx="5411876" cy="1525427"/>
        </a:xfrm>
      </xdr:grpSpPr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56E0D1C1-127F-BA01-B580-6B7F52302B3D}"/>
              </a:ext>
            </a:extLst>
          </xdr:cNvPr>
          <xdr:cNvSpPr/>
        </xdr:nvSpPr>
        <xdr:spPr>
          <a:xfrm>
            <a:off x="2242038" y="1361011"/>
            <a:ext cx="4422827" cy="1181440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夏季休暇は連続３日間として入力</a:t>
            </a:r>
          </a:p>
        </xdr:txBody>
      </xdr:sp>
      <xdr:cxnSp macro="">
        <xdr:nvCxnSpPr>
          <xdr:cNvPr id="39" name="直線矢印コネクタ 38">
            <a:extLst>
              <a:ext uri="{FF2B5EF4-FFF2-40B4-BE49-F238E27FC236}">
                <a16:creationId xmlns:a16="http://schemas.microsoft.com/office/drawing/2014/main" id="{2B16DE5B-30C6-A718-8122-7182E20B5CC8}"/>
              </a:ext>
            </a:extLst>
          </xdr:cNvPr>
          <xdr:cNvCxnSpPr>
            <a:stCxn id="38" idx="1"/>
          </xdr:cNvCxnSpPr>
        </xdr:nvCxnSpPr>
        <xdr:spPr>
          <a:xfrm flipH="1">
            <a:off x="1252989" y="1951731"/>
            <a:ext cx="989049" cy="934707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42</xdr:col>
      <xdr:colOff>410047</xdr:colOff>
      <xdr:row>71</xdr:row>
      <xdr:rowOff>12700</xdr:rowOff>
    </xdr:from>
    <xdr:to>
      <xdr:col>53</xdr:col>
      <xdr:colOff>201625</xdr:colOff>
      <xdr:row>81</xdr:row>
      <xdr:rowOff>99291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9E5A6D15-CE53-4421-A5C2-87DC3AFE9675}"/>
            </a:ext>
          </a:extLst>
        </xdr:cNvPr>
        <xdr:cNvGrpSpPr/>
      </xdr:nvGrpSpPr>
      <xdr:grpSpPr>
        <a:xfrm>
          <a:off x="16434484" y="15736993"/>
          <a:ext cx="4075288" cy="1785005"/>
          <a:chOff x="212636" y="1062630"/>
          <a:chExt cx="4262096" cy="4333654"/>
        </a:xfrm>
      </xdr:grpSpPr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272FC6EF-4418-3243-9A82-1FE331325952}"/>
              </a:ext>
            </a:extLst>
          </xdr:cNvPr>
          <xdr:cNvSpPr/>
        </xdr:nvSpPr>
        <xdr:spPr>
          <a:xfrm>
            <a:off x="212636" y="2232029"/>
            <a:ext cx="4262096" cy="3164255"/>
          </a:xfrm>
          <a:prstGeom prst="rect">
            <a:avLst/>
          </a:prstGeom>
          <a:solidFill>
            <a:sysClr val="window" lastClr="FFFFFF"/>
          </a:solidFill>
          <a:ln w="28575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現場での施工期間が土曜日及び日曜日を跨がない７日間未満の工事については、対象期間における現場閉所状況が４週８休に満たなかった場合であっても通期の４週８休以上であったものとみなす。これに該当する場合は「該当」を入力することで、判定を「達成」にすることができる。</a:t>
            </a:r>
          </a:p>
        </xdr:txBody>
      </xdr:sp>
      <xdr:cxnSp macro="">
        <xdr:nvCxnSpPr>
          <xdr:cNvPr id="43" name="直線矢印コネクタ 42">
            <a:extLst>
              <a:ext uri="{FF2B5EF4-FFF2-40B4-BE49-F238E27FC236}">
                <a16:creationId xmlns:a16="http://schemas.microsoft.com/office/drawing/2014/main" id="{132F93A7-64B5-0797-4024-4DDFA9513611}"/>
              </a:ext>
            </a:extLst>
          </xdr:cNvPr>
          <xdr:cNvCxnSpPr/>
        </xdr:nvCxnSpPr>
        <xdr:spPr>
          <a:xfrm flipV="1">
            <a:off x="2889271" y="1062630"/>
            <a:ext cx="175786" cy="1169399"/>
          </a:xfrm>
          <a:prstGeom prst="straightConnector1">
            <a:avLst/>
          </a:prstGeom>
          <a:noFill/>
          <a:ln w="28575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>
    <xdr:from>
      <xdr:col>25</xdr:col>
      <xdr:colOff>187614</xdr:colOff>
      <xdr:row>0</xdr:row>
      <xdr:rowOff>173182</xdr:rowOff>
    </xdr:from>
    <xdr:to>
      <xdr:col>32</xdr:col>
      <xdr:colOff>28863</xdr:colOff>
      <xdr:row>4</xdr:row>
      <xdr:rowOff>86590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E5196C0E-4229-2F78-5FE1-98FAD4C82E2B}"/>
            </a:ext>
          </a:extLst>
        </xdr:cNvPr>
        <xdr:cNvSpPr/>
      </xdr:nvSpPr>
      <xdr:spPr>
        <a:xfrm>
          <a:off x="10549659" y="173182"/>
          <a:ext cx="3131704" cy="98136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40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4000">
              <a:solidFill>
                <a:sysClr val="windowText" lastClr="000000"/>
              </a:solidFill>
              <a:latin typeface="+mn-ea"/>
              <a:ea typeface="+mn-ea"/>
            </a:rPr>
            <a:t>記入例</a:t>
          </a:r>
          <a:r>
            <a:rPr kumimoji="1" lang="en-US" altLang="ja-JP" sz="40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kumimoji="1" lang="ja-JP" altLang="en-US" sz="4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202045</xdr:colOff>
      <xdr:row>1</xdr:row>
      <xdr:rowOff>187616</xdr:rowOff>
    </xdr:from>
    <xdr:to>
      <xdr:col>22</xdr:col>
      <xdr:colOff>431904</xdr:colOff>
      <xdr:row>5</xdr:row>
      <xdr:rowOff>2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1B1C46D2-8988-48AE-821E-0254EDAA17C8}"/>
            </a:ext>
          </a:extLst>
        </xdr:cNvPr>
        <xdr:cNvGrpSpPr/>
      </xdr:nvGrpSpPr>
      <xdr:grpSpPr>
        <a:xfrm>
          <a:off x="3311005" y="431033"/>
          <a:ext cx="5282342" cy="786052"/>
          <a:chOff x="24670" y="2317424"/>
          <a:chExt cx="3139589" cy="509808"/>
        </a:xfrm>
      </xdr:grpSpPr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5C92066-3ED7-8919-42E4-AB31C6347C9A}"/>
              </a:ext>
            </a:extLst>
          </xdr:cNvPr>
          <xdr:cNvSpPr/>
        </xdr:nvSpPr>
        <xdr:spPr>
          <a:xfrm>
            <a:off x="520265" y="2317424"/>
            <a:ext cx="2643994" cy="509808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［別紙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1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</a:t>
            </a:r>
            <a:r>
              <a:rPr kumimoji="1" lang="en-US" altLang="ja-JP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8</a:t>
            </a: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ヶ月以内）シートの工事名、契約工期及び対象期間を入力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（対象期間を入力することで、自動的に工事着手日からの表になる）</a:t>
            </a:r>
          </a:p>
        </xdr:txBody>
      </xdr:sp>
      <xdr:cxnSp macro="">
        <xdr:nvCxnSpPr>
          <xdr:cNvPr id="47" name="直線矢印コネクタ 46">
            <a:extLst>
              <a:ext uri="{FF2B5EF4-FFF2-40B4-BE49-F238E27FC236}">
                <a16:creationId xmlns:a16="http://schemas.microsoft.com/office/drawing/2014/main" id="{30154880-65B4-E577-E204-12BF1801F667}"/>
              </a:ext>
            </a:extLst>
          </xdr:cNvPr>
          <xdr:cNvCxnSpPr>
            <a:stCxn id="46" idx="1"/>
          </xdr:cNvCxnSpPr>
        </xdr:nvCxnSpPr>
        <xdr:spPr>
          <a:xfrm flipH="1">
            <a:off x="24670" y="2572327"/>
            <a:ext cx="495595" cy="62359"/>
          </a:xfrm>
          <a:prstGeom prst="straightConnector1">
            <a:avLst/>
          </a:prstGeom>
          <a:noFill/>
          <a:ln w="12700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>
    <xdr:from>
      <xdr:col>51</xdr:col>
      <xdr:colOff>385535</xdr:colOff>
      <xdr:row>1</xdr:row>
      <xdr:rowOff>226786</xdr:rowOff>
    </xdr:from>
    <xdr:to>
      <xdr:col>54</xdr:col>
      <xdr:colOff>0</xdr:colOff>
      <xdr:row>3</xdr:row>
      <xdr:rowOff>158750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FDDA0A9B-2B7B-4883-32D7-561DCEB3BEA9}"/>
            </a:ext>
          </a:extLst>
        </xdr:cNvPr>
        <xdr:cNvSpPr/>
      </xdr:nvSpPr>
      <xdr:spPr>
        <a:xfrm>
          <a:off x="21839464" y="476250"/>
          <a:ext cx="1201965" cy="476250"/>
        </a:xfrm>
        <a:prstGeom prst="ellipse">
          <a:avLst/>
        </a:prstGeom>
        <a:pattFill prst="ltUpDiag">
          <a:fgClr>
            <a:srgbClr val="FF0000"/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99423</xdr:colOff>
      <xdr:row>2</xdr:row>
      <xdr:rowOff>112249</xdr:rowOff>
    </xdr:from>
    <xdr:to>
      <xdr:col>52</xdr:col>
      <xdr:colOff>209550</xdr:colOff>
      <xdr:row>5</xdr:row>
      <xdr:rowOff>130591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C59244A3-F9C7-3E84-BBDF-71969598BE8F}"/>
            </a:ext>
          </a:extLst>
        </xdr:cNvPr>
        <xdr:cNvGrpSpPr/>
      </xdr:nvGrpSpPr>
      <xdr:grpSpPr>
        <a:xfrm>
          <a:off x="14220130" y="651999"/>
          <a:ext cx="5835710" cy="693135"/>
          <a:chOff x="1271701" y="2309140"/>
          <a:chExt cx="3446764" cy="440563"/>
        </a:xfrm>
      </xdr:grpSpPr>
      <xdr:sp macro="" textlink="">
        <xdr:nvSpPr>
          <xdr:cNvPr id="63" name="正方形/長方形 62">
            <a:extLst>
              <a:ext uri="{FF2B5EF4-FFF2-40B4-BE49-F238E27FC236}">
                <a16:creationId xmlns:a16="http://schemas.microsoft.com/office/drawing/2014/main" id="{EED0A01F-3093-1B39-2E3D-4198ABAF1A24}"/>
              </a:ext>
            </a:extLst>
          </xdr:cNvPr>
          <xdr:cNvSpPr/>
        </xdr:nvSpPr>
        <xdr:spPr>
          <a:xfrm>
            <a:off x="1271701" y="2309140"/>
            <a:ext cx="2074219" cy="440563"/>
          </a:xfrm>
          <a:prstGeom prst="rect">
            <a:avLst/>
          </a:prstGeom>
          <a:solidFill>
            <a:sysClr val="window" lastClr="FFFFFF"/>
          </a:solidFill>
          <a:ln w="25400" cap="flat" cmpd="sng" algn="ctr">
            <a:solidFill>
              <a:srgbClr val="FF0000"/>
            </a:solidFill>
            <a:prstDash val="solid"/>
          </a:ln>
          <a:effectLst/>
        </xdr:spPr>
        <xdr:txBody>
          <a:bodyPr vertOverflow="clip" horzOverflow="clip" lIns="180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対象期間を入力し、ページ数の表示された場合は、</a:t>
            </a:r>
            <a:endPara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rPr>
              <a:t>次のシートも入力・印刷して下さい。</a:t>
            </a:r>
          </a:p>
        </xdr:txBody>
      </xdr:sp>
      <xdr:cxnSp macro="">
        <xdr:nvCxnSpPr>
          <xdr:cNvPr id="64" name="直線矢印コネクタ 63">
            <a:extLst>
              <a:ext uri="{FF2B5EF4-FFF2-40B4-BE49-F238E27FC236}">
                <a16:creationId xmlns:a16="http://schemas.microsoft.com/office/drawing/2014/main" id="{6103326F-36FD-7539-9CD7-9B613704E353}"/>
              </a:ext>
            </a:extLst>
          </xdr:cNvPr>
          <xdr:cNvCxnSpPr>
            <a:stCxn id="63" idx="3"/>
          </xdr:cNvCxnSpPr>
        </xdr:nvCxnSpPr>
        <xdr:spPr>
          <a:xfrm flipV="1">
            <a:off x="3345920" y="2345205"/>
            <a:ext cx="1372545" cy="184217"/>
          </a:xfrm>
          <a:prstGeom prst="straightConnector1">
            <a:avLst/>
          </a:prstGeom>
          <a:noFill/>
          <a:ln w="12700" cap="flat" cmpd="sng" algn="ctr">
            <a:solidFill>
              <a:srgbClr val="FF0000"/>
            </a:solidFill>
            <a:prstDash val="solid"/>
            <a:tailEnd type="arrow"/>
          </a:ln>
          <a:effectLst/>
        </xdr:spPr>
      </xdr:cxnSp>
    </xdr:grpSp>
    <xdr:clientData/>
  </xdr:twoCellAnchor>
  <xdr:twoCellAnchor editAs="oneCell">
    <xdr:from>
      <xdr:col>13</xdr:col>
      <xdr:colOff>165100</xdr:colOff>
      <xdr:row>69</xdr:row>
      <xdr:rowOff>139700</xdr:rowOff>
    </xdr:from>
    <xdr:to>
      <xdr:col>21</xdr:col>
      <xdr:colOff>339671</xdr:colOff>
      <xdr:row>78</xdr:row>
      <xdr:rowOff>57738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8B30BF3-1D72-46E6-8F27-54A1309B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15468600"/>
          <a:ext cx="3324171" cy="140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413569</xdr:colOff>
      <xdr:row>2</xdr:row>
      <xdr:rowOff>240741</xdr:rowOff>
    </xdr:from>
    <xdr:ext cx="1648331" cy="77390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210462" y="785027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xdr:twoCellAnchor editAs="oneCell">
    <xdr:from>
      <xdr:col>13</xdr:col>
      <xdr:colOff>91063</xdr:colOff>
      <xdr:row>68</xdr:row>
      <xdr:rowOff>72151</xdr:rowOff>
    </xdr:from>
    <xdr:to>
      <xdr:col>21</xdr:col>
      <xdr:colOff>214834</xdr:colOff>
      <xdr:row>76</xdr:row>
      <xdr:rowOff>104489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FCBDEB-480C-F601-B282-7943BEE1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2928" y="15432016"/>
          <a:ext cx="3274513" cy="140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209463</xdr:colOff>
      <xdr:row>2</xdr:row>
      <xdr:rowOff>186313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3FA7DC-D32F-4517-BF06-4D5910D547B6}"/>
            </a:ext>
          </a:extLst>
        </xdr:cNvPr>
        <xdr:cNvSpPr/>
      </xdr:nvSpPr>
      <xdr:spPr>
        <a:xfrm>
          <a:off x="8441784" y="73059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69</xdr:row>
          <xdr:rowOff>14883</xdr:rowOff>
        </xdr:from>
        <xdr:to>
          <xdr:col>22</xdr:col>
          <xdr:colOff>57149</xdr:colOff>
          <xdr:row>77</xdr:row>
          <xdr:rowOff>167283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94D5F941-83F7-05D1-7442-756734A15C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決済枠16" spid="_x0000_s78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94609" y="18543985"/>
              <a:ext cx="4968478" cy="1581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27214</xdr:colOff>
          <xdr:row>10</xdr:row>
          <xdr:rowOff>95250</xdr:rowOff>
        </xdr:from>
        <xdr:to>
          <xdr:col>18</xdr:col>
          <xdr:colOff>294368</xdr:colOff>
          <xdr:row>17</xdr:row>
          <xdr:rowOff>15875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2D38EB5-753D-6E4E-45A9-D17153FFCEF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メッセージ16" spid="_x0000_s780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28107" y="2136321"/>
              <a:ext cx="5927725" cy="158069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195855</xdr:colOff>
      <xdr:row>2</xdr:row>
      <xdr:rowOff>240741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BB09E3-3667-49B7-ACD0-2DF0091755CE}"/>
            </a:ext>
          </a:extLst>
        </xdr:cNvPr>
        <xdr:cNvSpPr/>
      </xdr:nvSpPr>
      <xdr:spPr>
        <a:xfrm>
          <a:off x="7992748" y="785027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435427</xdr:colOff>
          <xdr:row>68</xdr:row>
          <xdr:rowOff>27213</xdr:rowOff>
        </xdr:from>
        <xdr:to>
          <xdr:col>22</xdr:col>
          <xdr:colOff>43541</xdr:colOff>
          <xdr:row>77</xdr:row>
          <xdr:rowOff>2720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32EDBAA1-86C1-516B-B345-DE0ED6DCA8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決済枠24" spid="_x0000_s791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90356" y="18287999"/>
              <a:ext cx="4996543" cy="15675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77107</xdr:colOff>
          <xdr:row>11</xdr:row>
          <xdr:rowOff>172357</xdr:rowOff>
        </xdr:from>
        <xdr:to>
          <xdr:col>18</xdr:col>
          <xdr:colOff>344261</xdr:colOff>
          <xdr:row>18</xdr:row>
          <xdr:rowOff>126546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AF638663-97CE-9115-DCFC-7D1D9A8299C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メッセージ24" spid="_x0000_s791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78000" y="2390321"/>
              <a:ext cx="5927725" cy="16142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291105</xdr:colOff>
      <xdr:row>2</xdr:row>
      <xdr:rowOff>240743</xdr:rowOff>
    </xdr:from>
    <xdr:ext cx="1648331" cy="77390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F2E424-784F-4AC4-8D25-2D0198F26F29}"/>
            </a:ext>
          </a:extLst>
        </xdr:cNvPr>
        <xdr:cNvSpPr/>
      </xdr:nvSpPr>
      <xdr:spPr>
        <a:xfrm>
          <a:off x="8087998" y="785029"/>
          <a:ext cx="1648331" cy="77390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凡例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○　　　：休日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－　　　：契約工期外</a:t>
          </a:r>
          <a:endParaRPr kumimoji="1" lang="en-US" altLang="ja-JP" sz="1000" baseline="0">
            <a:solidFill>
              <a:schemeClr val="tx1"/>
            </a:solidFill>
          </a:endParaRPr>
        </a:p>
        <a:p>
          <a:pPr algn="l"/>
          <a:r>
            <a:rPr kumimoji="1" lang="ja-JP" altLang="en-US" sz="1000" baseline="0">
              <a:solidFill>
                <a:schemeClr val="tx1"/>
              </a:solidFill>
            </a:rPr>
            <a:t>　対象外：対象期間外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68</xdr:row>
          <xdr:rowOff>0</xdr:rowOff>
        </xdr:from>
        <xdr:to>
          <xdr:col>22</xdr:col>
          <xdr:colOff>57150</xdr:colOff>
          <xdr:row>76</xdr:row>
          <xdr:rowOff>152400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43D224A2-D6DE-7BA1-9D76-F6328BE116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決済枠32" spid="_x0000_s882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495800" y="18068925"/>
              <a:ext cx="4981575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31749</xdr:colOff>
          <xdr:row>11</xdr:row>
          <xdr:rowOff>70304</xdr:rowOff>
        </xdr:from>
        <xdr:to>
          <xdr:col>18</xdr:col>
          <xdr:colOff>307974</xdr:colOff>
          <xdr:row>18</xdr:row>
          <xdr:rowOff>15875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D28A342-70EB-1546-0792-59537772152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メッセージ32" spid="_x0000_s882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32642" y="2288268"/>
              <a:ext cx="5936796" cy="160564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1</xdr:row>
      <xdr:rowOff>95250</xdr:rowOff>
    </xdr:from>
    <xdr:to>
      <xdr:col>1</xdr:col>
      <xdr:colOff>5889436</xdr:colOff>
      <xdr:row>1</xdr:row>
      <xdr:rowOff>1768928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63FC540-0406-4F41-A742-9A16B1A9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081" y="272143"/>
          <a:ext cx="5803712" cy="167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707572</xdr:colOff>
      <xdr:row>2</xdr:row>
      <xdr:rowOff>258536</xdr:rowOff>
    </xdr:from>
    <xdr:to>
      <xdr:col>1</xdr:col>
      <xdr:colOff>4912179</xdr:colOff>
      <xdr:row>2</xdr:row>
      <xdr:rowOff>1415143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DC3C07-F09C-886B-B925-44F5045A1936}"/>
            </a:ext>
          </a:extLst>
        </xdr:cNvPr>
        <xdr:cNvSpPr txBox="1"/>
      </xdr:nvSpPr>
      <xdr:spPr>
        <a:xfrm>
          <a:off x="1387929" y="2340429"/>
          <a:ext cx="4204607" cy="115660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８ヶ月以内のため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入力不要</a:t>
          </a:r>
        </a:p>
      </xdr:txBody>
    </xdr:sp>
    <xdr:clientData/>
  </xdr:twoCellAnchor>
  <xdr:twoCellAnchor>
    <xdr:from>
      <xdr:col>1</xdr:col>
      <xdr:colOff>707572</xdr:colOff>
      <xdr:row>3</xdr:row>
      <xdr:rowOff>217715</xdr:rowOff>
    </xdr:from>
    <xdr:to>
      <xdr:col>1</xdr:col>
      <xdr:colOff>4912179</xdr:colOff>
      <xdr:row>3</xdr:row>
      <xdr:rowOff>1374322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9CC476-1195-C37E-EC08-062976CFD81F}"/>
            </a:ext>
          </a:extLst>
        </xdr:cNvPr>
        <xdr:cNvSpPr txBox="1"/>
      </xdr:nvSpPr>
      <xdr:spPr>
        <a:xfrm>
          <a:off x="1387929" y="3878036"/>
          <a:ext cx="4204607" cy="115660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１６ヶ月以内のため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入力不要</a:t>
          </a:r>
        </a:p>
      </xdr:txBody>
    </xdr:sp>
    <xdr:clientData/>
  </xdr:twoCellAnchor>
  <xdr:twoCellAnchor>
    <xdr:from>
      <xdr:col>1</xdr:col>
      <xdr:colOff>693965</xdr:colOff>
      <xdr:row>4</xdr:row>
      <xdr:rowOff>190500</xdr:rowOff>
    </xdr:from>
    <xdr:to>
      <xdr:col>1</xdr:col>
      <xdr:colOff>4898572</xdr:colOff>
      <xdr:row>4</xdr:row>
      <xdr:rowOff>1347107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C0050A-69AD-44A3-E8B7-435896ECA301}"/>
            </a:ext>
          </a:extLst>
        </xdr:cNvPr>
        <xdr:cNvSpPr txBox="1"/>
      </xdr:nvSpPr>
      <xdr:spPr>
        <a:xfrm>
          <a:off x="1374322" y="5429250"/>
          <a:ext cx="4204607" cy="115660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２４ヶ月以内のため</a:t>
          </a:r>
          <a:endParaRPr kumimoji="1" lang="en-US" altLang="ja-JP" sz="2000">
            <a:solidFill>
              <a:srgbClr val="FF0000"/>
            </a:solidFill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</a:rPr>
            <a:t>入力不要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E554-0AC7-48B9-9B5D-34F6FE976815}">
  <sheetPr>
    <pageSetUpPr fitToPage="1"/>
  </sheetPr>
  <dimension ref="A1:BB82"/>
  <sheetViews>
    <sheetView tabSelected="1" view="pageBreakPreview" zoomScale="60" zoomScaleNormal="60" workbookViewId="0">
      <selection activeCell="B1" sqref="B1"/>
    </sheetView>
  </sheetViews>
  <sheetFormatPr defaultColWidth="9" defaultRowHeight="13.2" x14ac:dyDescent="0.2"/>
  <cols>
    <col min="1" max="1" width="1.44140625" customWidth="1"/>
    <col min="2" max="2" width="4.21875" style="164" customWidth="1"/>
    <col min="3" max="3" width="5.21875" style="164" customWidth="1"/>
    <col min="4" max="31" width="5.77734375" style="164" customWidth="1"/>
    <col min="32" max="32" width="9.109375" customWidth="1"/>
    <col min="33" max="33" width="4.109375" customWidth="1"/>
    <col min="34" max="34" width="5.77734375" customWidth="1"/>
    <col min="35" max="35" width="6.33203125" customWidth="1"/>
    <col min="36" max="36" width="5.77734375" customWidth="1"/>
    <col min="37" max="37" width="4.109375" customWidth="1"/>
    <col min="38" max="38" width="5.77734375" customWidth="1"/>
    <col min="39" max="39" width="6.33203125" customWidth="1"/>
    <col min="40" max="40" width="5.77734375" customWidth="1"/>
    <col min="41" max="41" width="4.21875" customWidth="1"/>
    <col min="42" max="42" width="5.6640625" customWidth="1"/>
    <col min="43" max="43" width="6.33203125" customWidth="1"/>
    <col min="44" max="44" width="5.6640625" customWidth="1"/>
    <col min="45" max="45" width="4.109375" customWidth="1"/>
    <col min="46" max="46" width="5.6640625" customWidth="1"/>
    <col min="47" max="47" width="6.33203125" customWidth="1"/>
    <col min="48" max="48" width="5.6640625" customWidth="1"/>
    <col min="49" max="49" width="4.109375" customWidth="1"/>
    <col min="50" max="50" width="5.6640625" customWidth="1"/>
    <col min="51" max="51" width="6.33203125" customWidth="1"/>
    <col min="52" max="52" width="5.88671875" customWidth="1"/>
    <col min="53" max="54" width="6.88671875" customWidth="1"/>
  </cols>
  <sheetData>
    <row r="1" spans="2:54" ht="19.5" customHeight="1" x14ac:dyDescent="0.2">
      <c r="B1" s="1"/>
      <c r="C1" s="1"/>
      <c r="M1" s="1"/>
      <c r="AC1" s="1"/>
      <c r="AX1" s="73"/>
      <c r="AY1" s="73"/>
      <c r="AZ1" s="74"/>
      <c r="BA1" s="73"/>
      <c r="BB1" s="75" t="s">
        <v>66</v>
      </c>
    </row>
    <row r="2" spans="2:54" ht="23.4" x14ac:dyDescent="0.2">
      <c r="B2" s="148" t="s">
        <v>68</v>
      </c>
      <c r="C2" s="1"/>
      <c r="M2" s="1"/>
      <c r="AC2" s="1"/>
      <c r="AX2" s="73"/>
      <c r="AY2" s="73"/>
      <c r="AZ2" s="74"/>
      <c r="BA2" s="76"/>
      <c r="BB2" s="77" t="s">
        <v>67</v>
      </c>
    </row>
    <row r="3" spans="2:54" ht="18.75" customHeight="1" x14ac:dyDescent="0.2">
      <c r="AX3" s="15"/>
      <c r="AY3" s="169" t="s">
        <v>111</v>
      </c>
      <c r="AZ3" s="169"/>
      <c r="BA3" s="169"/>
      <c r="BB3" s="169"/>
    </row>
    <row r="4" spans="2:54" ht="21.75" customHeight="1" x14ac:dyDescent="0.2">
      <c r="C4" s="66"/>
      <c r="D4" s="67" t="s">
        <v>64</v>
      </c>
      <c r="E4" s="170" t="s">
        <v>65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32"/>
      <c r="AC4"/>
      <c r="AD4"/>
      <c r="AE4"/>
      <c r="AZ4" s="4"/>
      <c r="BA4" s="4"/>
      <c r="BB4" s="142" t="s">
        <v>112</v>
      </c>
    </row>
    <row r="5" spans="2:54" x14ac:dyDescent="0.2">
      <c r="C5" s="66"/>
      <c r="D5" s="67" t="s">
        <v>52</v>
      </c>
      <c r="E5" s="171">
        <v>2025</v>
      </c>
      <c r="F5" s="171"/>
      <c r="G5" s="118">
        <v>7</v>
      </c>
      <c r="H5" s="119">
        <v>4</v>
      </c>
      <c r="I5" s="132" t="s">
        <v>0</v>
      </c>
      <c r="J5" s="171">
        <v>2026</v>
      </c>
      <c r="K5" s="171"/>
      <c r="L5" s="118">
        <v>3</v>
      </c>
      <c r="M5" s="119">
        <v>9</v>
      </c>
      <c r="N5" s="120"/>
      <c r="O5" s="121"/>
      <c r="P5" s="120"/>
      <c r="Q5" s="122"/>
      <c r="R5" s="123"/>
      <c r="S5" s="123"/>
      <c r="T5" s="120"/>
      <c r="AC5"/>
      <c r="AD5"/>
      <c r="AE5"/>
      <c r="AZ5" s="4"/>
      <c r="BA5" s="4"/>
      <c r="BB5" s="3"/>
    </row>
    <row r="6" spans="2:54" ht="15.6" x14ac:dyDescent="0.2">
      <c r="C6" s="66"/>
      <c r="D6" s="67" t="s">
        <v>63</v>
      </c>
      <c r="E6" s="171">
        <v>2025</v>
      </c>
      <c r="F6" s="171"/>
      <c r="G6" s="118">
        <v>8</v>
      </c>
      <c r="H6" s="119">
        <v>4</v>
      </c>
      <c r="I6" s="132" t="s">
        <v>0</v>
      </c>
      <c r="J6" s="171">
        <v>2026</v>
      </c>
      <c r="K6" s="171"/>
      <c r="L6" s="118">
        <v>2</v>
      </c>
      <c r="M6" s="119">
        <v>26</v>
      </c>
      <c r="N6" s="172">
        <v>218</v>
      </c>
      <c r="O6" s="172"/>
      <c r="P6" s="120"/>
      <c r="Q6" s="122"/>
      <c r="R6" s="123"/>
      <c r="S6" s="123"/>
      <c r="T6" s="127"/>
      <c r="W6" s="69"/>
      <c r="X6" s="69"/>
      <c r="AF6" s="16"/>
      <c r="AG6" s="16"/>
      <c r="AU6" s="16"/>
      <c r="AV6" s="16"/>
      <c r="AW6" s="173" t="s">
        <v>74</v>
      </c>
      <c r="AX6" s="173"/>
      <c r="AY6" s="173"/>
      <c r="AZ6" s="173"/>
      <c r="BA6" s="173"/>
      <c r="BB6" s="173"/>
    </row>
    <row r="7" spans="2:54" ht="14.25" customHeight="1" x14ac:dyDescent="0.2">
      <c r="C7" s="68" t="s">
        <v>72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2:54" ht="14.25" customHeight="1" x14ac:dyDescent="0.2">
      <c r="B8" s="68"/>
      <c r="C8" s="123"/>
      <c r="D8" s="124" t="s">
        <v>111</v>
      </c>
      <c r="E8" s="196" t="s">
        <v>111</v>
      </c>
      <c r="F8" s="196"/>
      <c r="G8" s="125" t="s">
        <v>111</v>
      </c>
      <c r="H8" s="126" t="s">
        <v>111</v>
      </c>
      <c r="I8" s="132" t="s">
        <v>111</v>
      </c>
      <c r="J8" s="196" t="s">
        <v>111</v>
      </c>
      <c r="K8" s="196"/>
      <c r="L8" s="125" t="s">
        <v>111</v>
      </c>
      <c r="M8" s="126" t="s">
        <v>111</v>
      </c>
      <c r="N8" s="123"/>
      <c r="O8" s="125"/>
      <c r="P8" s="123"/>
      <c r="Q8" s="126"/>
      <c r="R8" s="123"/>
      <c r="S8" s="123"/>
      <c r="T8" s="123"/>
    </row>
    <row r="9" spans="2:54" ht="6.75" customHeight="1" thickBot="1" x14ac:dyDescent="0.25">
      <c r="B9" s="68"/>
    </row>
    <row r="10" spans="2:54" ht="13.5" customHeight="1" x14ac:dyDescent="0.2">
      <c r="B10" s="197"/>
      <c r="C10" s="197"/>
      <c r="D10" s="200" t="s">
        <v>48</v>
      </c>
      <c r="E10" s="201"/>
      <c r="F10" s="201"/>
      <c r="G10" s="201"/>
      <c r="H10" s="201"/>
      <c r="I10" s="201"/>
      <c r="J10" s="202"/>
      <c r="K10" s="200" t="s">
        <v>49</v>
      </c>
      <c r="L10" s="201"/>
      <c r="M10" s="201"/>
      <c r="N10" s="201"/>
      <c r="O10" s="201"/>
      <c r="P10" s="201"/>
      <c r="Q10" s="202"/>
      <c r="R10" s="200" t="s">
        <v>50</v>
      </c>
      <c r="S10" s="201"/>
      <c r="T10" s="201"/>
      <c r="U10" s="201"/>
      <c r="V10" s="201"/>
      <c r="W10" s="201"/>
      <c r="X10" s="202"/>
      <c r="Y10" s="214" t="s">
        <v>51</v>
      </c>
      <c r="Z10" s="214"/>
      <c r="AA10" s="214"/>
      <c r="AB10" s="214"/>
      <c r="AC10" s="214"/>
      <c r="AD10" s="214"/>
      <c r="AE10" s="214"/>
      <c r="AF10" s="78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80"/>
    </row>
    <row r="11" spans="2:54" ht="13.5" customHeight="1" thickBot="1" x14ac:dyDescent="0.25">
      <c r="B11" s="198"/>
      <c r="C11" s="199"/>
      <c r="D11" s="25">
        <v>1</v>
      </c>
      <c r="E11" s="26">
        <v>2</v>
      </c>
      <c r="F11" s="26">
        <v>3</v>
      </c>
      <c r="G11" s="26">
        <v>4</v>
      </c>
      <c r="H11" s="26">
        <v>5</v>
      </c>
      <c r="I11" s="26">
        <v>6</v>
      </c>
      <c r="J11" s="27">
        <v>7</v>
      </c>
      <c r="K11" s="26">
        <v>8</v>
      </c>
      <c r="L11" s="26">
        <v>9</v>
      </c>
      <c r="M11" s="26">
        <v>10</v>
      </c>
      <c r="N11" s="26">
        <v>11</v>
      </c>
      <c r="O11" s="26">
        <v>12</v>
      </c>
      <c r="P11" s="26">
        <v>13</v>
      </c>
      <c r="Q11" s="28">
        <v>14</v>
      </c>
      <c r="R11" s="26">
        <v>15</v>
      </c>
      <c r="S11" s="26">
        <v>16</v>
      </c>
      <c r="T11" s="26">
        <v>17</v>
      </c>
      <c r="U11" s="26">
        <v>18</v>
      </c>
      <c r="V11" s="26">
        <v>19</v>
      </c>
      <c r="W11" s="26">
        <v>20</v>
      </c>
      <c r="X11" s="28">
        <v>21</v>
      </c>
      <c r="Y11" s="36">
        <v>22</v>
      </c>
      <c r="Z11" s="36">
        <v>23</v>
      </c>
      <c r="AA11" s="36">
        <v>24</v>
      </c>
      <c r="AB11" s="36">
        <v>25</v>
      </c>
      <c r="AC11" s="36">
        <v>26</v>
      </c>
      <c r="AD11" s="36">
        <v>27</v>
      </c>
      <c r="AE11" s="36">
        <v>28</v>
      </c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3"/>
    </row>
    <row r="12" spans="2:54" ht="13.5" customHeight="1" x14ac:dyDescent="0.2">
      <c r="B12" s="174" t="s">
        <v>55</v>
      </c>
      <c r="C12" s="5" t="s">
        <v>1</v>
      </c>
      <c r="D12" s="29">
        <v>45873</v>
      </c>
      <c r="E12" s="29">
        <v>45874</v>
      </c>
      <c r="F12" s="29">
        <v>45875</v>
      </c>
      <c r="G12" s="29">
        <v>45876</v>
      </c>
      <c r="H12" s="29">
        <v>45877</v>
      </c>
      <c r="I12" s="29">
        <v>45878</v>
      </c>
      <c r="J12" s="29">
        <v>45879</v>
      </c>
      <c r="K12" s="29">
        <v>45880</v>
      </c>
      <c r="L12" s="29">
        <v>45881</v>
      </c>
      <c r="M12" s="29">
        <v>45882</v>
      </c>
      <c r="N12" s="29">
        <v>45883</v>
      </c>
      <c r="O12" s="29">
        <v>45884</v>
      </c>
      <c r="P12" s="29">
        <v>45885</v>
      </c>
      <c r="Q12" s="29">
        <v>45886</v>
      </c>
      <c r="R12" s="29">
        <v>45887</v>
      </c>
      <c r="S12" s="29">
        <v>45888</v>
      </c>
      <c r="T12" s="29">
        <v>45889</v>
      </c>
      <c r="U12" s="29">
        <v>45890</v>
      </c>
      <c r="V12" s="29">
        <v>45891</v>
      </c>
      <c r="W12" s="29">
        <v>45892</v>
      </c>
      <c r="X12" s="29">
        <v>45893</v>
      </c>
      <c r="Y12" s="29">
        <v>45894</v>
      </c>
      <c r="Z12" s="29">
        <v>45895</v>
      </c>
      <c r="AA12" s="29">
        <v>45896</v>
      </c>
      <c r="AB12" s="29">
        <v>45897</v>
      </c>
      <c r="AC12" s="29">
        <v>45898</v>
      </c>
      <c r="AD12" s="29">
        <v>45899</v>
      </c>
      <c r="AE12" s="29">
        <v>45900</v>
      </c>
      <c r="AF12" s="177" t="s">
        <v>2</v>
      </c>
      <c r="AG12" s="179" t="s">
        <v>48</v>
      </c>
      <c r="AH12" s="180"/>
      <c r="AI12" s="180"/>
      <c r="AJ12" s="180"/>
      <c r="AK12" s="183" t="s">
        <v>49</v>
      </c>
      <c r="AL12" s="180"/>
      <c r="AM12" s="180"/>
      <c r="AN12" s="184"/>
      <c r="AO12" s="183" t="s">
        <v>50</v>
      </c>
      <c r="AP12" s="180"/>
      <c r="AQ12" s="180"/>
      <c r="AR12" s="184"/>
      <c r="AS12" s="183" t="s">
        <v>69</v>
      </c>
      <c r="AT12" s="180"/>
      <c r="AU12" s="180"/>
      <c r="AV12" s="184"/>
      <c r="AW12" s="206" t="s">
        <v>3</v>
      </c>
      <c r="AX12" s="206"/>
      <c r="AY12" s="206"/>
      <c r="AZ12" s="207"/>
      <c r="BA12" s="210" t="s">
        <v>4</v>
      </c>
      <c r="BB12" s="211"/>
    </row>
    <row r="13" spans="2:54" ht="13.5" customHeight="1" x14ac:dyDescent="0.2">
      <c r="B13" s="175"/>
      <c r="C13" s="6" t="s">
        <v>12</v>
      </c>
      <c r="D13" s="22">
        <v>45873</v>
      </c>
      <c r="E13" s="22">
        <v>45874</v>
      </c>
      <c r="F13" s="22">
        <v>45875</v>
      </c>
      <c r="G13" s="22">
        <v>45876</v>
      </c>
      <c r="H13" s="22">
        <v>45877</v>
      </c>
      <c r="I13" s="22">
        <v>45878</v>
      </c>
      <c r="J13" s="22">
        <v>45879</v>
      </c>
      <c r="K13" s="22">
        <v>45880</v>
      </c>
      <c r="L13" s="22">
        <v>45881</v>
      </c>
      <c r="M13" s="22">
        <v>45882</v>
      </c>
      <c r="N13" s="22">
        <v>45883</v>
      </c>
      <c r="O13" s="22">
        <v>45884</v>
      </c>
      <c r="P13" s="22">
        <v>45885</v>
      </c>
      <c r="Q13" s="22">
        <v>45886</v>
      </c>
      <c r="R13" s="22">
        <v>45887</v>
      </c>
      <c r="S13" s="22">
        <v>45888</v>
      </c>
      <c r="T13" s="22">
        <v>45889</v>
      </c>
      <c r="U13" s="22">
        <v>45890</v>
      </c>
      <c r="V13" s="22">
        <v>45891</v>
      </c>
      <c r="W13" s="22">
        <v>45892</v>
      </c>
      <c r="X13" s="22">
        <v>45893</v>
      </c>
      <c r="Y13" s="22">
        <v>45894</v>
      </c>
      <c r="Z13" s="22">
        <v>45895</v>
      </c>
      <c r="AA13" s="22">
        <v>45896</v>
      </c>
      <c r="AB13" s="22">
        <v>45897</v>
      </c>
      <c r="AC13" s="22">
        <v>45898</v>
      </c>
      <c r="AD13" s="22">
        <v>45899</v>
      </c>
      <c r="AE13" s="22">
        <v>45900</v>
      </c>
      <c r="AF13" s="178"/>
      <c r="AG13" s="181"/>
      <c r="AH13" s="182"/>
      <c r="AI13" s="182"/>
      <c r="AJ13" s="182"/>
      <c r="AK13" s="185"/>
      <c r="AL13" s="182"/>
      <c r="AM13" s="182"/>
      <c r="AN13" s="186"/>
      <c r="AO13" s="185"/>
      <c r="AP13" s="182"/>
      <c r="AQ13" s="182"/>
      <c r="AR13" s="186"/>
      <c r="AS13" s="185"/>
      <c r="AT13" s="182"/>
      <c r="AU13" s="182"/>
      <c r="AV13" s="186"/>
      <c r="AW13" s="208"/>
      <c r="AX13" s="208"/>
      <c r="AY13" s="208"/>
      <c r="AZ13" s="209"/>
      <c r="BA13" s="212"/>
      <c r="BB13" s="213"/>
    </row>
    <row r="14" spans="2:54" ht="13.5" customHeight="1" x14ac:dyDescent="0.2">
      <c r="B14" s="175"/>
      <c r="C14" s="6" t="s">
        <v>13</v>
      </c>
      <c r="D14" s="20">
        <v>45873</v>
      </c>
      <c r="E14" s="20">
        <v>45874</v>
      </c>
      <c r="F14" s="20">
        <v>45875</v>
      </c>
      <c r="G14" s="20">
        <v>45876</v>
      </c>
      <c r="H14" s="20">
        <v>45877</v>
      </c>
      <c r="I14" s="20">
        <v>45878</v>
      </c>
      <c r="J14" s="20">
        <v>45879</v>
      </c>
      <c r="K14" s="20">
        <v>45880</v>
      </c>
      <c r="L14" s="20">
        <v>45881</v>
      </c>
      <c r="M14" s="20">
        <v>45882</v>
      </c>
      <c r="N14" s="20">
        <v>45883</v>
      </c>
      <c r="O14" s="20">
        <v>45884</v>
      </c>
      <c r="P14" s="20">
        <v>45885</v>
      </c>
      <c r="Q14" s="20">
        <v>45886</v>
      </c>
      <c r="R14" s="20">
        <v>45887</v>
      </c>
      <c r="S14" s="20">
        <v>45888</v>
      </c>
      <c r="T14" s="20">
        <v>45889</v>
      </c>
      <c r="U14" s="20">
        <v>45890</v>
      </c>
      <c r="V14" s="20">
        <v>45891</v>
      </c>
      <c r="W14" s="20">
        <v>45892</v>
      </c>
      <c r="X14" s="20">
        <v>45893</v>
      </c>
      <c r="Y14" s="20">
        <v>45894</v>
      </c>
      <c r="Z14" s="20">
        <v>45895</v>
      </c>
      <c r="AA14" s="20">
        <v>45896</v>
      </c>
      <c r="AB14" s="20">
        <v>45897</v>
      </c>
      <c r="AC14" s="20">
        <v>45898</v>
      </c>
      <c r="AD14" s="20">
        <v>45899</v>
      </c>
      <c r="AE14" s="20">
        <v>45900</v>
      </c>
      <c r="AF14" s="239">
        <v>3</v>
      </c>
      <c r="AG14" s="203" t="s">
        <v>14</v>
      </c>
      <c r="AH14" s="187" t="s">
        <v>15</v>
      </c>
      <c r="AI14" s="190" t="s">
        <v>53</v>
      </c>
      <c r="AJ14" s="193" t="s">
        <v>126</v>
      </c>
      <c r="AK14" s="187" t="s">
        <v>14</v>
      </c>
      <c r="AL14" s="187" t="s">
        <v>15</v>
      </c>
      <c r="AM14" s="190" t="s">
        <v>53</v>
      </c>
      <c r="AN14" s="193" t="s">
        <v>126</v>
      </c>
      <c r="AO14" s="187" t="s">
        <v>14</v>
      </c>
      <c r="AP14" s="187" t="s">
        <v>15</v>
      </c>
      <c r="AQ14" s="190" t="s">
        <v>53</v>
      </c>
      <c r="AR14" s="193" t="s">
        <v>126</v>
      </c>
      <c r="AS14" s="187" t="s">
        <v>14</v>
      </c>
      <c r="AT14" s="187" t="s">
        <v>15</v>
      </c>
      <c r="AU14" s="190" t="s">
        <v>53</v>
      </c>
      <c r="AV14" s="224" t="s">
        <v>126</v>
      </c>
      <c r="AW14" s="227" t="s">
        <v>14</v>
      </c>
      <c r="AX14" s="230" t="s">
        <v>15</v>
      </c>
      <c r="AY14" s="233" t="s">
        <v>53</v>
      </c>
      <c r="AZ14" s="236" t="s">
        <v>54</v>
      </c>
      <c r="BA14" s="218" t="s">
        <v>14</v>
      </c>
      <c r="BB14" s="221" t="s">
        <v>16</v>
      </c>
    </row>
    <row r="15" spans="2:54" ht="37.5" customHeight="1" x14ac:dyDescent="0.2">
      <c r="B15" s="175"/>
      <c r="C15" s="215" t="s">
        <v>17</v>
      </c>
      <c r="D15" s="143" t="s">
        <v>118</v>
      </c>
      <c r="E15" s="143"/>
      <c r="F15" s="143"/>
      <c r="G15" s="143"/>
      <c r="H15" s="143"/>
      <c r="I15" s="143"/>
      <c r="J15" s="143"/>
      <c r="K15" s="143"/>
      <c r="L15" s="143" t="s">
        <v>117</v>
      </c>
      <c r="M15" s="143" t="s">
        <v>117</v>
      </c>
      <c r="N15" s="143" t="s">
        <v>117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240"/>
      <c r="AG15" s="204"/>
      <c r="AH15" s="188"/>
      <c r="AI15" s="191"/>
      <c r="AJ15" s="194"/>
      <c r="AK15" s="188"/>
      <c r="AL15" s="188"/>
      <c r="AM15" s="191"/>
      <c r="AN15" s="194"/>
      <c r="AO15" s="188"/>
      <c r="AP15" s="188"/>
      <c r="AQ15" s="191"/>
      <c r="AR15" s="194"/>
      <c r="AS15" s="188"/>
      <c r="AT15" s="188"/>
      <c r="AU15" s="191"/>
      <c r="AV15" s="225"/>
      <c r="AW15" s="228"/>
      <c r="AX15" s="231"/>
      <c r="AY15" s="234"/>
      <c r="AZ15" s="237"/>
      <c r="BA15" s="219"/>
      <c r="BB15" s="222"/>
    </row>
    <row r="16" spans="2:54" s="7" customFormat="1" ht="24" customHeight="1" x14ac:dyDescent="0.2">
      <c r="B16" s="175"/>
      <c r="C16" s="216"/>
      <c r="D16" s="145" t="s">
        <v>111</v>
      </c>
      <c r="E16" s="145" t="s">
        <v>111</v>
      </c>
      <c r="F16" s="145" t="s">
        <v>113</v>
      </c>
      <c r="G16" s="146" t="s">
        <v>111</v>
      </c>
      <c r="H16" s="145" t="s">
        <v>111</v>
      </c>
      <c r="I16" s="145" t="s">
        <v>111</v>
      </c>
      <c r="J16" s="145" t="s">
        <v>111</v>
      </c>
      <c r="K16" s="145" t="s">
        <v>33</v>
      </c>
      <c r="L16" s="145" t="s">
        <v>111</v>
      </c>
      <c r="M16" s="145" t="s">
        <v>111</v>
      </c>
      <c r="N16" s="145" t="s">
        <v>111</v>
      </c>
      <c r="O16" s="145" t="s">
        <v>111</v>
      </c>
      <c r="P16" s="145" t="s">
        <v>111</v>
      </c>
      <c r="Q16" s="145" t="s">
        <v>111</v>
      </c>
      <c r="R16" s="145" t="s">
        <v>111</v>
      </c>
      <c r="S16" s="145" t="s">
        <v>111</v>
      </c>
      <c r="T16" s="145" t="s">
        <v>111</v>
      </c>
      <c r="U16" s="145" t="s">
        <v>111</v>
      </c>
      <c r="V16" s="145" t="s">
        <v>111</v>
      </c>
      <c r="W16" s="145" t="s">
        <v>111</v>
      </c>
      <c r="X16" s="145" t="s">
        <v>111</v>
      </c>
      <c r="Y16" s="145" t="s">
        <v>111</v>
      </c>
      <c r="Z16" s="145" t="s">
        <v>111</v>
      </c>
      <c r="AA16" s="146" t="s">
        <v>111</v>
      </c>
      <c r="AB16" s="145" t="s">
        <v>111</v>
      </c>
      <c r="AC16" s="145" t="s">
        <v>111</v>
      </c>
      <c r="AD16" s="145" t="s">
        <v>111</v>
      </c>
      <c r="AE16" s="145" t="s">
        <v>111</v>
      </c>
      <c r="AF16" s="240"/>
      <c r="AG16" s="205"/>
      <c r="AH16" s="189"/>
      <c r="AI16" s="192"/>
      <c r="AJ16" s="195"/>
      <c r="AK16" s="189"/>
      <c r="AL16" s="189"/>
      <c r="AM16" s="192"/>
      <c r="AN16" s="195"/>
      <c r="AO16" s="189"/>
      <c r="AP16" s="189"/>
      <c r="AQ16" s="192"/>
      <c r="AR16" s="195"/>
      <c r="AS16" s="189"/>
      <c r="AT16" s="189"/>
      <c r="AU16" s="192"/>
      <c r="AV16" s="226"/>
      <c r="AW16" s="229"/>
      <c r="AX16" s="232"/>
      <c r="AY16" s="235"/>
      <c r="AZ16" s="238"/>
      <c r="BA16" s="220"/>
      <c r="BB16" s="223"/>
    </row>
    <row r="17" spans="1:54" s="8" customFormat="1" ht="13.5" customHeight="1" x14ac:dyDescent="0.2">
      <c r="B17" s="175"/>
      <c r="C17" s="6" t="s">
        <v>18</v>
      </c>
      <c r="D17" s="110"/>
      <c r="E17" s="110"/>
      <c r="F17" s="110"/>
      <c r="G17" s="110"/>
      <c r="H17" s="110"/>
      <c r="I17" s="110" t="s">
        <v>21</v>
      </c>
      <c r="J17" s="110" t="s">
        <v>21</v>
      </c>
      <c r="K17" s="110"/>
      <c r="L17" s="110" t="s">
        <v>119</v>
      </c>
      <c r="M17" s="110" t="s">
        <v>119</v>
      </c>
      <c r="N17" s="110" t="s">
        <v>119</v>
      </c>
      <c r="O17" s="110"/>
      <c r="P17" s="110" t="s">
        <v>21</v>
      </c>
      <c r="Q17" s="110" t="s">
        <v>21</v>
      </c>
      <c r="R17" s="110"/>
      <c r="S17" s="110"/>
      <c r="T17" s="110"/>
      <c r="U17" s="110"/>
      <c r="V17" s="110"/>
      <c r="W17" s="110" t="s">
        <v>21</v>
      </c>
      <c r="X17" s="110" t="s">
        <v>21</v>
      </c>
      <c r="Y17" s="110"/>
      <c r="Z17" s="110"/>
      <c r="AA17" s="110"/>
      <c r="AB17" s="110"/>
      <c r="AC17" s="110"/>
      <c r="AD17" s="110" t="s">
        <v>21</v>
      </c>
      <c r="AE17" s="110" t="s">
        <v>21</v>
      </c>
      <c r="AF17" s="240"/>
      <c r="AG17" s="84">
        <v>2</v>
      </c>
      <c r="AH17" s="85">
        <v>0.2857142857142857</v>
      </c>
      <c r="AI17" s="85" t="s">
        <v>114</v>
      </c>
      <c r="AJ17" s="90" t="s">
        <v>20</v>
      </c>
      <c r="AK17" s="92">
        <v>2</v>
      </c>
      <c r="AL17" s="85">
        <v>0.5</v>
      </c>
      <c r="AM17" s="85" t="s">
        <v>114</v>
      </c>
      <c r="AN17" s="88" t="s">
        <v>20</v>
      </c>
      <c r="AO17" s="92">
        <v>2</v>
      </c>
      <c r="AP17" s="85">
        <v>0.2857142857142857</v>
      </c>
      <c r="AQ17" s="85" t="s">
        <v>114</v>
      </c>
      <c r="AR17" s="88" t="s">
        <v>20</v>
      </c>
      <c r="AS17" s="92">
        <v>2</v>
      </c>
      <c r="AT17" s="85">
        <v>0.2857142857142857</v>
      </c>
      <c r="AU17" s="85" t="s">
        <v>114</v>
      </c>
      <c r="AV17" s="88" t="s">
        <v>20</v>
      </c>
      <c r="AW17" s="94">
        <v>8</v>
      </c>
      <c r="AX17" s="41">
        <v>0.32</v>
      </c>
      <c r="AY17" s="41" t="s">
        <v>114</v>
      </c>
      <c r="AZ17" s="70" t="s">
        <v>20</v>
      </c>
      <c r="BA17" s="37">
        <v>8</v>
      </c>
      <c r="BB17" s="38">
        <v>0.32</v>
      </c>
    </row>
    <row r="18" spans="1:54" s="8" customFormat="1" ht="13.5" customHeight="1" thickBot="1" x14ac:dyDescent="0.25">
      <c r="B18" s="176"/>
      <c r="C18" s="9" t="s">
        <v>19</v>
      </c>
      <c r="D18" s="111"/>
      <c r="E18" s="111"/>
      <c r="F18" s="111"/>
      <c r="G18" s="111"/>
      <c r="H18" s="111"/>
      <c r="I18" s="111" t="s">
        <v>21</v>
      </c>
      <c r="J18" s="111" t="s">
        <v>21</v>
      </c>
      <c r="K18" s="111"/>
      <c r="L18" s="111"/>
      <c r="M18" s="111"/>
      <c r="N18" s="111"/>
      <c r="O18" s="111"/>
      <c r="P18" s="111" t="s">
        <v>21</v>
      </c>
      <c r="Q18" s="111" t="s">
        <v>21</v>
      </c>
      <c r="R18" s="111"/>
      <c r="S18" s="111"/>
      <c r="T18" s="111"/>
      <c r="U18" s="111"/>
      <c r="V18" s="111"/>
      <c r="W18" s="111" t="s">
        <v>21</v>
      </c>
      <c r="X18" s="111" t="s">
        <v>21</v>
      </c>
      <c r="Y18" s="111"/>
      <c r="Z18" s="111"/>
      <c r="AA18" s="111"/>
      <c r="AB18" s="111"/>
      <c r="AC18" s="111"/>
      <c r="AD18" s="111" t="s">
        <v>21</v>
      </c>
      <c r="AE18" s="111" t="s">
        <v>21</v>
      </c>
      <c r="AF18" s="241"/>
      <c r="AG18" s="86">
        <v>2</v>
      </c>
      <c r="AH18" s="87">
        <v>0.2857142857142857</v>
      </c>
      <c r="AI18" s="87" t="s">
        <v>114</v>
      </c>
      <c r="AJ18" s="91" t="s">
        <v>20</v>
      </c>
      <c r="AK18" s="93">
        <v>2</v>
      </c>
      <c r="AL18" s="87">
        <v>0.2857142857142857</v>
      </c>
      <c r="AM18" s="87" t="s">
        <v>114</v>
      </c>
      <c r="AN18" s="89" t="s">
        <v>20</v>
      </c>
      <c r="AO18" s="93">
        <v>2</v>
      </c>
      <c r="AP18" s="87">
        <v>0.2857142857142857</v>
      </c>
      <c r="AQ18" s="87" t="s">
        <v>114</v>
      </c>
      <c r="AR18" s="89" t="s">
        <v>20</v>
      </c>
      <c r="AS18" s="93">
        <v>2</v>
      </c>
      <c r="AT18" s="87">
        <v>0.2857142857142857</v>
      </c>
      <c r="AU18" s="87" t="s">
        <v>114</v>
      </c>
      <c r="AV18" s="89" t="s">
        <v>20</v>
      </c>
      <c r="AW18" s="95">
        <v>8</v>
      </c>
      <c r="AX18" s="42">
        <v>0.32</v>
      </c>
      <c r="AY18" s="42" t="s">
        <v>114</v>
      </c>
      <c r="AZ18" s="71" t="s">
        <v>20</v>
      </c>
      <c r="BA18" s="39">
        <v>8</v>
      </c>
      <c r="BB18" s="40">
        <v>0.32</v>
      </c>
    </row>
    <row r="19" spans="1:54" ht="13.5" customHeight="1" x14ac:dyDescent="0.2">
      <c r="B19" s="174" t="s">
        <v>56</v>
      </c>
      <c r="C19" s="30" t="s">
        <v>1</v>
      </c>
      <c r="D19" s="31">
        <v>45901</v>
      </c>
      <c r="E19" s="31">
        <v>45902</v>
      </c>
      <c r="F19" s="31">
        <v>45903</v>
      </c>
      <c r="G19" s="31">
        <v>45904</v>
      </c>
      <c r="H19" s="31">
        <v>45905</v>
      </c>
      <c r="I19" s="31">
        <v>45906</v>
      </c>
      <c r="J19" s="31">
        <v>45907</v>
      </c>
      <c r="K19" s="31">
        <v>45908</v>
      </c>
      <c r="L19" s="31">
        <v>45909</v>
      </c>
      <c r="M19" s="31">
        <v>45910</v>
      </c>
      <c r="N19" s="31">
        <v>45911</v>
      </c>
      <c r="O19" s="31">
        <v>45912</v>
      </c>
      <c r="P19" s="31">
        <v>45913</v>
      </c>
      <c r="Q19" s="31">
        <v>45914</v>
      </c>
      <c r="R19" s="31">
        <v>45915</v>
      </c>
      <c r="S19" s="31">
        <v>45916</v>
      </c>
      <c r="T19" s="31">
        <v>45917</v>
      </c>
      <c r="U19" s="31">
        <v>45918</v>
      </c>
      <c r="V19" s="31">
        <v>45919</v>
      </c>
      <c r="W19" s="31">
        <v>45920</v>
      </c>
      <c r="X19" s="31">
        <v>45921</v>
      </c>
      <c r="Y19" s="31">
        <v>45922</v>
      </c>
      <c r="Z19" s="31">
        <v>45923</v>
      </c>
      <c r="AA19" s="31">
        <v>45924</v>
      </c>
      <c r="AB19" s="31">
        <v>45925</v>
      </c>
      <c r="AC19" s="31">
        <v>45926</v>
      </c>
      <c r="AD19" s="31">
        <v>45927</v>
      </c>
      <c r="AE19" s="31">
        <v>45928</v>
      </c>
      <c r="AF19" s="217" t="s">
        <v>2</v>
      </c>
      <c r="AG19" s="179" t="s">
        <v>48</v>
      </c>
      <c r="AH19" s="180"/>
      <c r="AI19" s="180"/>
      <c r="AJ19" s="180"/>
      <c r="AK19" s="183" t="s">
        <v>49</v>
      </c>
      <c r="AL19" s="180"/>
      <c r="AM19" s="180"/>
      <c r="AN19" s="184"/>
      <c r="AO19" s="183" t="s">
        <v>50</v>
      </c>
      <c r="AP19" s="180"/>
      <c r="AQ19" s="180"/>
      <c r="AR19" s="184"/>
      <c r="AS19" s="183" t="s">
        <v>69</v>
      </c>
      <c r="AT19" s="180"/>
      <c r="AU19" s="180"/>
      <c r="AV19" s="184"/>
      <c r="AW19" s="206" t="s">
        <v>3</v>
      </c>
      <c r="AX19" s="206"/>
      <c r="AY19" s="206"/>
      <c r="AZ19" s="207"/>
      <c r="BA19" s="210" t="s">
        <v>4</v>
      </c>
      <c r="BB19" s="211"/>
    </row>
    <row r="20" spans="1:54" ht="13.5" customHeight="1" x14ac:dyDescent="0.2">
      <c r="B20" s="175"/>
      <c r="C20" s="6" t="s">
        <v>12</v>
      </c>
      <c r="D20" s="22">
        <v>45901</v>
      </c>
      <c r="E20" s="22">
        <v>45902</v>
      </c>
      <c r="F20" s="22">
        <v>45903</v>
      </c>
      <c r="G20" s="22">
        <v>45904</v>
      </c>
      <c r="H20" s="22">
        <v>45905</v>
      </c>
      <c r="I20" s="22">
        <v>45906</v>
      </c>
      <c r="J20" s="22">
        <v>45907</v>
      </c>
      <c r="K20" s="22">
        <v>45908</v>
      </c>
      <c r="L20" s="22">
        <v>45909</v>
      </c>
      <c r="M20" s="22">
        <v>45910</v>
      </c>
      <c r="N20" s="22">
        <v>45911</v>
      </c>
      <c r="O20" s="22">
        <v>45912</v>
      </c>
      <c r="P20" s="22">
        <v>45913</v>
      </c>
      <c r="Q20" s="22">
        <v>45914</v>
      </c>
      <c r="R20" s="22">
        <v>45915</v>
      </c>
      <c r="S20" s="22">
        <v>45916</v>
      </c>
      <c r="T20" s="22">
        <v>45917</v>
      </c>
      <c r="U20" s="22">
        <v>45918</v>
      </c>
      <c r="V20" s="22">
        <v>45919</v>
      </c>
      <c r="W20" s="22">
        <v>45920</v>
      </c>
      <c r="X20" s="22">
        <v>45921</v>
      </c>
      <c r="Y20" s="22">
        <v>45922</v>
      </c>
      <c r="Z20" s="22">
        <v>45923</v>
      </c>
      <c r="AA20" s="22">
        <v>45924</v>
      </c>
      <c r="AB20" s="22">
        <v>45925</v>
      </c>
      <c r="AC20" s="22">
        <v>45926</v>
      </c>
      <c r="AD20" s="22">
        <v>45927</v>
      </c>
      <c r="AE20" s="22">
        <v>45928</v>
      </c>
      <c r="AF20" s="178"/>
      <c r="AG20" s="181"/>
      <c r="AH20" s="182"/>
      <c r="AI20" s="182"/>
      <c r="AJ20" s="182"/>
      <c r="AK20" s="185"/>
      <c r="AL20" s="182"/>
      <c r="AM20" s="182"/>
      <c r="AN20" s="186"/>
      <c r="AO20" s="185"/>
      <c r="AP20" s="182"/>
      <c r="AQ20" s="182"/>
      <c r="AR20" s="186"/>
      <c r="AS20" s="185"/>
      <c r="AT20" s="182"/>
      <c r="AU20" s="182"/>
      <c r="AV20" s="186"/>
      <c r="AW20" s="208"/>
      <c r="AX20" s="208"/>
      <c r="AY20" s="208"/>
      <c r="AZ20" s="209"/>
      <c r="BA20" s="212"/>
      <c r="BB20" s="213"/>
    </row>
    <row r="21" spans="1:54" ht="13.5" customHeight="1" x14ac:dyDescent="0.2">
      <c r="B21" s="175"/>
      <c r="C21" s="6" t="s">
        <v>13</v>
      </c>
      <c r="D21" s="20">
        <v>45901</v>
      </c>
      <c r="E21" s="20">
        <v>45902</v>
      </c>
      <c r="F21" s="20">
        <v>45903</v>
      </c>
      <c r="G21" s="20">
        <v>45904</v>
      </c>
      <c r="H21" s="20">
        <v>45905</v>
      </c>
      <c r="I21" s="20">
        <v>45906</v>
      </c>
      <c r="J21" s="20">
        <v>45907</v>
      </c>
      <c r="K21" s="20">
        <v>45908</v>
      </c>
      <c r="L21" s="20">
        <v>45909</v>
      </c>
      <c r="M21" s="20">
        <v>45910</v>
      </c>
      <c r="N21" s="20">
        <v>45911</v>
      </c>
      <c r="O21" s="20">
        <v>45912</v>
      </c>
      <c r="P21" s="20">
        <v>45913</v>
      </c>
      <c r="Q21" s="20">
        <v>45914</v>
      </c>
      <c r="R21" s="20">
        <v>45915</v>
      </c>
      <c r="S21" s="20">
        <v>45916</v>
      </c>
      <c r="T21" s="20">
        <v>45917</v>
      </c>
      <c r="U21" s="20">
        <v>45918</v>
      </c>
      <c r="V21" s="20">
        <v>45919</v>
      </c>
      <c r="W21" s="20">
        <v>45920</v>
      </c>
      <c r="X21" s="20">
        <v>45921</v>
      </c>
      <c r="Y21" s="20">
        <v>45922</v>
      </c>
      <c r="Z21" s="20">
        <v>45923</v>
      </c>
      <c r="AA21" s="20">
        <v>45924</v>
      </c>
      <c r="AB21" s="20">
        <v>45925</v>
      </c>
      <c r="AC21" s="20">
        <v>45926</v>
      </c>
      <c r="AD21" s="20">
        <v>45927</v>
      </c>
      <c r="AE21" s="20">
        <v>45928</v>
      </c>
      <c r="AF21" s="239">
        <v>0</v>
      </c>
      <c r="AG21" s="203" t="s">
        <v>14</v>
      </c>
      <c r="AH21" s="187" t="s">
        <v>15</v>
      </c>
      <c r="AI21" s="190" t="s">
        <v>53</v>
      </c>
      <c r="AJ21" s="193" t="s">
        <v>126</v>
      </c>
      <c r="AK21" s="187" t="s">
        <v>14</v>
      </c>
      <c r="AL21" s="187" t="s">
        <v>15</v>
      </c>
      <c r="AM21" s="190" t="s">
        <v>53</v>
      </c>
      <c r="AN21" s="193" t="s">
        <v>126</v>
      </c>
      <c r="AO21" s="187" t="s">
        <v>14</v>
      </c>
      <c r="AP21" s="187" t="s">
        <v>15</v>
      </c>
      <c r="AQ21" s="190" t="s">
        <v>53</v>
      </c>
      <c r="AR21" s="193" t="s">
        <v>126</v>
      </c>
      <c r="AS21" s="187" t="s">
        <v>14</v>
      </c>
      <c r="AT21" s="187" t="s">
        <v>15</v>
      </c>
      <c r="AU21" s="190" t="s">
        <v>53</v>
      </c>
      <c r="AV21" s="224" t="s">
        <v>126</v>
      </c>
      <c r="AW21" s="227" t="s">
        <v>14</v>
      </c>
      <c r="AX21" s="230" t="s">
        <v>15</v>
      </c>
      <c r="AY21" s="233" t="s">
        <v>53</v>
      </c>
      <c r="AZ21" s="236" t="s">
        <v>54</v>
      </c>
      <c r="BA21" s="218" t="s">
        <v>14</v>
      </c>
      <c r="BB21" s="221" t="s">
        <v>16</v>
      </c>
    </row>
    <row r="22" spans="1:54" ht="37.5" customHeight="1" x14ac:dyDescent="0.2">
      <c r="B22" s="175"/>
      <c r="C22" s="215" t="s">
        <v>17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240"/>
      <c r="AG22" s="204"/>
      <c r="AH22" s="188"/>
      <c r="AI22" s="191"/>
      <c r="AJ22" s="194"/>
      <c r="AK22" s="188"/>
      <c r="AL22" s="188"/>
      <c r="AM22" s="191"/>
      <c r="AN22" s="194"/>
      <c r="AO22" s="188"/>
      <c r="AP22" s="188"/>
      <c r="AQ22" s="191"/>
      <c r="AR22" s="194"/>
      <c r="AS22" s="188"/>
      <c r="AT22" s="188"/>
      <c r="AU22" s="191"/>
      <c r="AV22" s="225"/>
      <c r="AW22" s="228"/>
      <c r="AX22" s="231"/>
      <c r="AY22" s="234"/>
      <c r="AZ22" s="237"/>
      <c r="BA22" s="219"/>
      <c r="BB22" s="222"/>
    </row>
    <row r="23" spans="1:54" ht="24" customHeight="1" x14ac:dyDescent="0.2">
      <c r="A23" s="7"/>
      <c r="B23" s="175"/>
      <c r="C23" s="216"/>
      <c r="D23" s="146" t="s">
        <v>111</v>
      </c>
      <c r="E23" s="146" t="s">
        <v>111</v>
      </c>
      <c r="F23" s="146" t="s">
        <v>111</v>
      </c>
      <c r="G23" s="146" t="s">
        <v>111</v>
      </c>
      <c r="H23" s="146" t="s">
        <v>111</v>
      </c>
      <c r="I23" s="146" t="s">
        <v>111</v>
      </c>
      <c r="J23" s="146" t="s">
        <v>111</v>
      </c>
      <c r="K23" s="146" t="s">
        <v>111</v>
      </c>
      <c r="L23" s="146" t="s">
        <v>111</v>
      </c>
      <c r="M23" s="146" t="s">
        <v>111</v>
      </c>
      <c r="N23" s="146" t="s">
        <v>111</v>
      </c>
      <c r="O23" s="146" t="s">
        <v>111</v>
      </c>
      <c r="P23" s="146" t="s">
        <v>111</v>
      </c>
      <c r="Q23" s="146" t="s">
        <v>111</v>
      </c>
      <c r="R23" s="146" t="s">
        <v>34</v>
      </c>
      <c r="S23" s="146" t="s">
        <v>111</v>
      </c>
      <c r="T23" s="146" t="s">
        <v>111</v>
      </c>
      <c r="U23" s="146" t="s">
        <v>111</v>
      </c>
      <c r="V23" s="146" t="s">
        <v>111</v>
      </c>
      <c r="W23" s="146" t="s">
        <v>111</v>
      </c>
      <c r="X23" s="146" t="s">
        <v>111</v>
      </c>
      <c r="Y23" s="146" t="s">
        <v>111</v>
      </c>
      <c r="Z23" s="146" t="s">
        <v>35</v>
      </c>
      <c r="AA23" s="146" t="s">
        <v>111</v>
      </c>
      <c r="AB23" s="146" t="s">
        <v>111</v>
      </c>
      <c r="AC23" s="146" t="s">
        <v>111</v>
      </c>
      <c r="AD23" s="146" t="s">
        <v>111</v>
      </c>
      <c r="AE23" s="146" t="s">
        <v>111</v>
      </c>
      <c r="AF23" s="240"/>
      <c r="AG23" s="205"/>
      <c r="AH23" s="189"/>
      <c r="AI23" s="192"/>
      <c r="AJ23" s="195"/>
      <c r="AK23" s="189"/>
      <c r="AL23" s="189"/>
      <c r="AM23" s="192"/>
      <c r="AN23" s="195"/>
      <c r="AO23" s="189"/>
      <c r="AP23" s="189"/>
      <c r="AQ23" s="192"/>
      <c r="AR23" s="195"/>
      <c r="AS23" s="189"/>
      <c r="AT23" s="189"/>
      <c r="AU23" s="192"/>
      <c r="AV23" s="226"/>
      <c r="AW23" s="229"/>
      <c r="AX23" s="232"/>
      <c r="AY23" s="235"/>
      <c r="AZ23" s="238"/>
      <c r="BA23" s="220"/>
      <c r="BB23" s="223"/>
    </row>
    <row r="24" spans="1:54" ht="12.75" customHeight="1" x14ac:dyDescent="0.2">
      <c r="A24" s="8"/>
      <c r="B24" s="175"/>
      <c r="C24" s="6" t="s">
        <v>18</v>
      </c>
      <c r="D24" s="110"/>
      <c r="E24" s="110"/>
      <c r="F24" s="110"/>
      <c r="G24" s="110"/>
      <c r="H24" s="110"/>
      <c r="I24" s="110" t="s">
        <v>21</v>
      </c>
      <c r="J24" s="110" t="s">
        <v>21</v>
      </c>
      <c r="K24" s="110"/>
      <c r="L24" s="110"/>
      <c r="M24" s="110"/>
      <c r="N24" s="110"/>
      <c r="O24" s="110"/>
      <c r="P24" s="110" t="s">
        <v>21</v>
      </c>
      <c r="Q24" s="110" t="s">
        <v>21</v>
      </c>
      <c r="R24" s="110"/>
      <c r="S24" s="110"/>
      <c r="T24" s="110"/>
      <c r="U24" s="110"/>
      <c r="V24" s="110"/>
      <c r="W24" s="110" t="s">
        <v>21</v>
      </c>
      <c r="X24" s="110" t="s">
        <v>21</v>
      </c>
      <c r="Y24" s="110"/>
      <c r="Z24" s="110"/>
      <c r="AA24" s="110"/>
      <c r="AB24" s="110"/>
      <c r="AC24" s="110"/>
      <c r="AD24" s="110" t="s">
        <v>21</v>
      </c>
      <c r="AE24" s="110" t="s">
        <v>21</v>
      </c>
      <c r="AF24" s="240"/>
      <c r="AG24" s="84">
        <v>2</v>
      </c>
      <c r="AH24" s="85">
        <v>0.2857142857142857</v>
      </c>
      <c r="AI24" s="85" t="s">
        <v>114</v>
      </c>
      <c r="AJ24" s="90" t="s">
        <v>20</v>
      </c>
      <c r="AK24" s="92">
        <v>2</v>
      </c>
      <c r="AL24" s="85">
        <v>0.2857142857142857</v>
      </c>
      <c r="AM24" s="85" t="s">
        <v>114</v>
      </c>
      <c r="AN24" s="88" t="s">
        <v>20</v>
      </c>
      <c r="AO24" s="92">
        <v>2</v>
      </c>
      <c r="AP24" s="85">
        <v>0.2857142857142857</v>
      </c>
      <c r="AQ24" s="85" t="s">
        <v>114</v>
      </c>
      <c r="AR24" s="88" t="s">
        <v>20</v>
      </c>
      <c r="AS24" s="92">
        <v>2</v>
      </c>
      <c r="AT24" s="85">
        <v>0.2857142857142857</v>
      </c>
      <c r="AU24" s="85" t="s">
        <v>114</v>
      </c>
      <c r="AV24" s="88" t="s">
        <v>20</v>
      </c>
      <c r="AW24" s="94">
        <v>8</v>
      </c>
      <c r="AX24" s="41">
        <v>0.2857142857142857</v>
      </c>
      <c r="AY24" s="41" t="s">
        <v>114</v>
      </c>
      <c r="AZ24" s="70" t="s">
        <v>20</v>
      </c>
      <c r="BA24" s="37">
        <v>16</v>
      </c>
      <c r="BB24" s="38">
        <v>0.30188679245283018</v>
      </c>
    </row>
    <row r="25" spans="1:54" ht="12.75" customHeight="1" thickBot="1" x14ac:dyDescent="0.25">
      <c r="A25" s="8"/>
      <c r="B25" s="176"/>
      <c r="C25" s="9" t="s">
        <v>19</v>
      </c>
      <c r="D25" s="111"/>
      <c r="E25" s="111"/>
      <c r="F25" s="111"/>
      <c r="G25" s="111"/>
      <c r="H25" s="111"/>
      <c r="I25" s="111" t="s">
        <v>21</v>
      </c>
      <c r="J25" s="111" t="s">
        <v>21</v>
      </c>
      <c r="K25" s="111"/>
      <c r="L25" s="111"/>
      <c r="M25" s="111"/>
      <c r="N25" s="111"/>
      <c r="O25" s="111"/>
      <c r="P25" s="111" t="s">
        <v>21</v>
      </c>
      <c r="Q25" s="111" t="s">
        <v>21</v>
      </c>
      <c r="R25" s="111"/>
      <c r="S25" s="111" t="s">
        <v>21</v>
      </c>
      <c r="T25" s="111" t="s">
        <v>21</v>
      </c>
      <c r="U25" s="111" t="s">
        <v>21</v>
      </c>
      <c r="V25" s="111" t="s">
        <v>21</v>
      </c>
      <c r="W25" s="111" t="s">
        <v>21</v>
      </c>
      <c r="X25" s="111" t="s">
        <v>21</v>
      </c>
      <c r="Y25" s="111"/>
      <c r="Z25" s="111"/>
      <c r="AA25" s="111"/>
      <c r="AB25" s="111"/>
      <c r="AC25" s="111"/>
      <c r="AD25" s="111" t="s">
        <v>21</v>
      </c>
      <c r="AE25" s="111" t="s">
        <v>21</v>
      </c>
      <c r="AF25" s="241"/>
      <c r="AG25" s="86">
        <v>2</v>
      </c>
      <c r="AH25" s="87">
        <v>0.2857142857142857</v>
      </c>
      <c r="AI25" s="87" t="s">
        <v>114</v>
      </c>
      <c r="AJ25" s="91" t="s">
        <v>20</v>
      </c>
      <c r="AK25" s="93">
        <v>2</v>
      </c>
      <c r="AL25" s="87">
        <v>0.2857142857142857</v>
      </c>
      <c r="AM25" s="87" t="s">
        <v>114</v>
      </c>
      <c r="AN25" s="89" t="s">
        <v>20</v>
      </c>
      <c r="AO25" s="93">
        <v>6</v>
      </c>
      <c r="AP25" s="87">
        <v>0.8571428571428571</v>
      </c>
      <c r="AQ25" s="87" t="s">
        <v>114</v>
      </c>
      <c r="AR25" s="89" t="s">
        <v>20</v>
      </c>
      <c r="AS25" s="93">
        <v>2</v>
      </c>
      <c r="AT25" s="87">
        <v>0.2857142857142857</v>
      </c>
      <c r="AU25" s="87" t="s">
        <v>114</v>
      </c>
      <c r="AV25" s="89" t="s">
        <v>20</v>
      </c>
      <c r="AW25" s="95">
        <v>12</v>
      </c>
      <c r="AX25" s="42">
        <v>0.42857142857142855</v>
      </c>
      <c r="AY25" s="42" t="s">
        <v>114</v>
      </c>
      <c r="AZ25" s="71" t="s">
        <v>20</v>
      </c>
      <c r="BA25" s="39">
        <v>20</v>
      </c>
      <c r="BB25" s="40">
        <v>0.37735849056603776</v>
      </c>
    </row>
    <row r="26" spans="1:54" s="7" customFormat="1" ht="12.75" customHeight="1" x14ac:dyDescent="0.2">
      <c r="A26"/>
      <c r="B26" s="174" t="s">
        <v>57</v>
      </c>
      <c r="C26" s="5" t="s">
        <v>1</v>
      </c>
      <c r="D26" s="21">
        <v>45929</v>
      </c>
      <c r="E26" s="21">
        <v>45930</v>
      </c>
      <c r="F26" s="21">
        <v>45931</v>
      </c>
      <c r="G26" s="21">
        <v>45932</v>
      </c>
      <c r="H26" s="21">
        <v>45933</v>
      </c>
      <c r="I26" s="21">
        <v>45934</v>
      </c>
      <c r="J26" s="21">
        <v>45935</v>
      </c>
      <c r="K26" s="21">
        <v>45936</v>
      </c>
      <c r="L26" s="21">
        <v>45937</v>
      </c>
      <c r="M26" s="21">
        <v>45938</v>
      </c>
      <c r="N26" s="21">
        <v>45939</v>
      </c>
      <c r="O26" s="21">
        <v>45940</v>
      </c>
      <c r="P26" s="21">
        <v>45941</v>
      </c>
      <c r="Q26" s="21">
        <v>45942</v>
      </c>
      <c r="R26" s="21">
        <v>45943</v>
      </c>
      <c r="S26" s="21">
        <v>45944</v>
      </c>
      <c r="T26" s="21">
        <v>45945</v>
      </c>
      <c r="U26" s="21">
        <v>45946</v>
      </c>
      <c r="V26" s="21">
        <v>45947</v>
      </c>
      <c r="W26" s="21">
        <v>45948</v>
      </c>
      <c r="X26" s="21">
        <v>45949</v>
      </c>
      <c r="Y26" s="21">
        <v>45950</v>
      </c>
      <c r="Z26" s="21">
        <v>45951</v>
      </c>
      <c r="AA26" s="21">
        <v>45952</v>
      </c>
      <c r="AB26" s="21">
        <v>45953</v>
      </c>
      <c r="AC26" s="21">
        <v>45954</v>
      </c>
      <c r="AD26" s="21">
        <v>45955</v>
      </c>
      <c r="AE26" s="21">
        <v>45956</v>
      </c>
      <c r="AF26" s="242" t="s">
        <v>2</v>
      </c>
      <c r="AG26" s="179" t="s">
        <v>48</v>
      </c>
      <c r="AH26" s="180"/>
      <c r="AI26" s="180"/>
      <c r="AJ26" s="180"/>
      <c r="AK26" s="183" t="s">
        <v>49</v>
      </c>
      <c r="AL26" s="180"/>
      <c r="AM26" s="180"/>
      <c r="AN26" s="184"/>
      <c r="AO26" s="183" t="s">
        <v>50</v>
      </c>
      <c r="AP26" s="180"/>
      <c r="AQ26" s="180"/>
      <c r="AR26" s="184"/>
      <c r="AS26" s="183" t="s">
        <v>69</v>
      </c>
      <c r="AT26" s="180"/>
      <c r="AU26" s="180"/>
      <c r="AV26" s="184"/>
      <c r="AW26" s="206" t="s">
        <v>3</v>
      </c>
      <c r="AX26" s="206"/>
      <c r="AY26" s="206"/>
      <c r="AZ26" s="207"/>
      <c r="BA26" s="210" t="s">
        <v>4</v>
      </c>
      <c r="BB26" s="211"/>
    </row>
    <row r="27" spans="1:54" s="8" customFormat="1" ht="12.75" customHeight="1" x14ac:dyDescent="0.2">
      <c r="A27"/>
      <c r="B27" s="175"/>
      <c r="C27" s="6" t="s">
        <v>12</v>
      </c>
      <c r="D27" s="22">
        <v>45929</v>
      </c>
      <c r="E27" s="22">
        <v>45930</v>
      </c>
      <c r="F27" s="22">
        <v>45931</v>
      </c>
      <c r="G27" s="22">
        <v>45932</v>
      </c>
      <c r="H27" s="22">
        <v>45933</v>
      </c>
      <c r="I27" s="22">
        <v>45934</v>
      </c>
      <c r="J27" s="22">
        <v>45935</v>
      </c>
      <c r="K27" s="22">
        <v>45936</v>
      </c>
      <c r="L27" s="22">
        <v>45937</v>
      </c>
      <c r="M27" s="22">
        <v>45938</v>
      </c>
      <c r="N27" s="22">
        <v>45939</v>
      </c>
      <c r="O27" s="22">
        <v>45940</v>
      </c>
      <c r="P27" s="22">
        <v>45941</v>
      </c>
      <c r="Q27" s="22">
        <v>45942</v>
      </c>
      <c r="R27" s="22">
        <v>45943</v>
      </c>
      <c r="S27" s="22">
        <v>45944</v>
      </c>
      <c r="T27" s="22">
        <v>45945</v>
      </c>
      <c r="U27" s="22">
        <v>45946</v>
      </c>
      <c r="V27" s="22">
        <v>45947</v>
      </c>
      <c r="W27" s="22">
        <v>45948</v>
      </c>
      <c r="X27" s="22">
        <v>45949</v>
      </c>
      <c r="Y27" s="22">
        <v>45950</v>
      </c>
      <c r="Z27" s="22">
        <v>45951</v>
      </c>
      <c r="AA27" s="22">
        <v>45952</v>
      </c>
      <c r="AB27" s="22">
        <v>45953</v>
      </c>
      <c r="AC27" s="22">
        <v>45954</v>
      </c>
      <c r="AD27" s="22">
        <v>45955</v>
      </c>
      <c r="AE27" s="22">
        <v>45956</v>
      </c>
      <c r="AF27" s="243"/>
      <c r="AG27" s="181"/>
      <c r="AH27" s="182"/>
      <c r="AI27" s="182"/>
      <c r="AJ27" s="182"/>
      <c r="AK27" s="185"/>
      <c r="AL27" s="182"/>
      <c r="AM27" s="182"/>
      <c r="AN27" s="186"/>
      <c r="AO27" s="185"/>
      <c r="AP27" s="182"/>
      <c r="AQ27" s="182"/>
      <c r="AR27" s="186"/>
      <c r="AS27" s="185"/>
      <c r="AT27" s="182"/>
      <c r="AU27" s="182"/>
      <c r="AV27" s="186"/>
      <c r="AW27" s="208"/>
      <c r="AX27" s="208"/>
      <c r="AY27" s="208"/>
      <c r="AZ27" s="209"/>
      <c r="BA27" s="212"/>
      <c r="BB27" s="213"/>
    </row>
    <row r="28" spans="1:54" s="8" customFormat="1" ht="12.75" customHeight="1" x14ac:dyDescent="0.2">
      <c r="A28"/>
      <c r="B28" s="175"/>
      <c r="C28" s="6" t="s">
        <v>13</v>
      </c>
      <c r="D28" s="20">
        <v>45929</v>
      </c>
      <c r="E28" s="20">
        <v>45930</v>
      </c>
      <c r="F28" s="20">
        <v>45931</v>
      </c>
      <c r="G28" s="20">
        <v>45932</v>
      </c>
      <c r="H28" s="20">
        <v>45933</v>
      </c>
      <c r="I28" s="20">
        <v>45934</v>
      </c>
      <c r="J28" s="20">
        <v>45935</v>
      </c>
      <c r="K28" s="20">
        <v>45936</v>
      </c>
      <c r="L28" s="20">
        <v>45937</v>
      </c>
      <c r="M28" s="20">
        <v>45938</v>
      </c>
      <c r="N28" s="20">
        <v>45939</v>
      </c>
      <c r="O28" s="20">
        <v>45940</v>
      </c>
      <c r="P28" s="20">
        <v>45941</v>
      </c>
      <c r="Q28" s="20">
        <v>45942</v>
      </c>
      <c r="R28" s="20">
        <v>45943</v>
      </c>
      <c r="S28" s="20">
        <v>45944</v>
      </c>
      <c r="T28" s="20">
        <v>45945</v>
      </c>
      <c r="U28" s="20">
        <v>45946</v>
      </c>
      <c r="V28" s="20">
        <v>45947</v>
      </c>
      <c r="W28" s="20">
        <v>45948</v>
      </c>
      <c r="X28" s="20">
        <v>45949</v>
      </c>
      <c r="Y28" s="20">
        <v>45950</v>
      </c>
      <c r="Z28" s="20">
        <v>45951</v>
      </c>
      <c r="AA28" s="20">
        <v>45952</v>
      </c>
      <c r="AB28" s="20">
        <v>45953</v>
      </c>
      <c r="AC28" s="20">
        <v>45954</v>
      </c>
      <c r="AD28" s="20">
        <v>45955</v>
      </c>
      <c r="AE28" s="20">
        <v>45956</v>
      </c>
      <c r="AF28" s="239">
        <v>0</v>
      </c>
      <c r="AG28" s="203" t="s">
        <v>14</v>
      </c>
      <c r="AH28" s="187" t="s">
        <v>15</v>
      </c>
      <c r="AI28" s="190" t="s">
        <v>53</v>
      </c>
      <c r="AJ28" s="193" t="s">
        <v>126</v>
      </c>
      <c r="AK28" s="187" t="s">
        <v>14</v>
      </c>
      <c r="AL28" s="187" t="s">
        <v>15</v>
      </c>
      <c r="AM28" s="190" t="s">
        <v>53</v>
      </c>
      <c r="AN28" s="193" t="s">
        <v>126</v>
      </c>
      <c r="AO28" s="187" t="s">
        <v>14</v>
      </c>
      <c r="AP28" s="187" t="s">
        <v>15</v>
      </c>
      <c r="AQ28" s="190" t="s">
        <v>53</v>
      </c>
      <c r="AR28" s="193" t="s">
        <v>126</v>
      </c>
      <c r="AS28" s="187" t="s">
        <v>14</v>
      </c>
      <c r="AT28" s="187" t="s">
        <v>15</v>
      </c>
      <c r="AU28" s="190" t="s">
        <v>53</v>
      </c>
      <c r="AV28" s="224" t="s">
        <v>126</v>
      </c>
      <c r="AW28" s="227" t="s">
        <v>14</v>
      </c>
      <c r="AX28" s="230" t="s">
        <v>15</v>
      </c>
      <c r="AY28" s="244" t="s">
        <v>53</v>
      </c>
      <c r="AZ28" s="236" t="s">
        <v>54</v>
      </c>
      <c r="BA28" s="218" t="s">
        <v>14</v>
      </c>
      <c r="BB28" s="221" t="s">
        <v>16</v>
      </c>
    </row>
    <row r="29" spans="1:54" ht="37.5" customHeight="1" x14ac:dyDescent="0.2">
      <c r="B29" s="175"/>
      <c r="C29" s="215" t="s">
        <v>17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240"/>
      <c r="AG29" s="204"/>
      <c r="AH29" s="188"/>
      <c r="AI29" s="191"/>
      <c r="AJ29" s="194"/>
      <c r="AK29" s="188"/>
      <c r="AL29" s="188"/>
      <c r="AM29" s="191"/>
      <c r="AN29" s="194"/>
      <c r="AO29" s="188"/>
      <c r="AP29" s="188"/>
      <c r="AQ29" s="191"/>
      <c r="AR29" s="194"/>
      <c r="AS29" s="188"/>
      <c r="AT29" s="188"/>
      <c r="AU29" s="191"/>
      <c r="AV29" s="225"/>
      <c r="AW29" s="228"/>
      <c r="AX29" s="231"/>
      <c r="AY29" s="245"/>
      <c r="AZ29" s="237"/>
      <c r="BA29" s="219"/>
      <c r="BB29" s="222"/>
    </row>
    <row r="30" spans="1:54" ht="24" customHeight="1" x14ac:dyDescent="0.2">
      <c r="A30" s="7"/>
      <c r="B30" s="175"/>
      <c r="C30" s="216"/>
      <c r="D30" s="145" t="s">
        <v>111</v>
      </c>
      <c r="E30" s="145" t="s">
        <v>111</v>
      </c>
      <c r="F30" s="145" t="s">
        <v>111</v>
      </c>
      <c r="G30" s="147" t="s">
        <v>111</v>
      </c>
      <c r="H30" s="145" t="s">
        <v>111</v>
      </c>
      <c r="I30" s="145" t="s">
        <v>111</v>
      </c>
      <c r="J30" s="145" t="s">
        <v>111</v>
      </c>
      <c r="K30" s="145" t="s">
        <v>111</v>
      </c>
      <c r="L30" s="145" t="s">
        <v>111</v>
      </c>
      <c r="M30" s="145" t="s">
        <v>111</v>
      </c>
      <c r="N30" s="145" t="s">
        <v>111</v>
      </c>
      <c r="O30" s="145" t="s">
        <v>111</v>
      </c>
      <c r="P30" s="145" t="s">
        <v>111</v>
      </c>
      <c r="Q30" s="145" t="s">
        <v>111</v>
      </c>
      <c r="R30" s="145" t="s">
        <v>116</v>
      </c>
      <c r="S30" s="146" t="s">
        <v>111</v>
      </c>
      <c r="T30" s="145" t="s">
        <v>111</v>
      </c>
      <c r="U30" s="145" t="s">
        <v>111</v>
      </c>
      <c r="V30" s="145" t="s">
        <v>111</v>
      </c>
      <c r="W30" s="145" t="s">
        <v>111</v>
      </c>
      <c r="X30" s="145" t="s">
        <v>111</v>
      </c>
      <c r="Y30" s="145" t="s">
        <v>111</v>
      </c>
      <c r="Z30" s="145" t="s">
        <v>111</v>
      </c>
      <c r="AA30" s="145" t="s">
        <v>111</v>
      </c>
      <c r="AB30" s="145" t="s">
        <v>111</v>
      </c>
      <c r="AC30" s="145" t="s">
        <v>111</v>
      </c>
      <c r="AD30" s="145" t="s">
        <v>111</v>
      </c>
      <c r="AE30" s="145" t="s">
        <v>111</v>
      </c>
      <c r="AF30" s="240"/>
      <c r="AG30" s="205"/>
      <c r="AH30" s="189"/>
      <c r="AI30" s="192"/>
      <c r="AJ30" s="195"/>
      <c r="AK30" s="189"/>
      <c r="AL30" s="189"/>
      <c r="AM30" s="192"/>
      <c r="AN30" s="195"/>
      <c r="AO30" s="189"/>
      <c r="AP30" s="189"/>
      <c r="AQ30" s="192"/>
      <c r="AR30" s="195"/>
      <c r="AS30" s="189"/>
      <c r="AT30" s="189"/>
      <c r="AU30" s="192"/>
      <c r="AV30" s="226"/>
      <c r="AW30" s="229"/>
      <c r="AX30" s="232"/>
      <c r="AY30" s="246"/>
      <c r="AZ30" s="238"/>
      <c r="BA30" s="220"/>
      <c r="BB30" s="223"/>
    </row>
    <row r="31" spans="1:54" ht="13.5" customHeight="1" x14ac:dyDescent="0.2">
      <c r="A31" s="8"/>
      <c r="B31" s="175"/>
      <c r="C31" s="6" t="s">
        <v>18</v>
      </c>
      <c r="D31" s="110"/>
      <c r="E31" s="110"/>
      <c r="F31" s="110"/>
      <c r="G31" s="110"/>
      <c r="H31" s="110"/>
      <c r="I31" s="110" t="s">
        <v>21</v>
      </c>
      <c r="J31" s="110" t="s">
        <v>21</v>
      </c>
      <c r="K31" s="110"/>
      <c r="L31" s="110"/>
      <c r="M31" s="110"/>
      <c r="N31" s="110"/>
      <c r="O31" s="110"/>
      <c r="P31" s="110" t="s">
        <v>21</v>
      </c>
      <c r="Q31" s="110" t="s">
        <v>21</v>
      </c>
      <c r="R31" s="110"/>
      <c r="S31" s="110"/>
      <c r="T31" s="110"/>
      <c r="U31" s="110"/>
      <c r="V31" s="110"/>
      <c r="W31" s="110" t="s">
        <v>21</v>
      </c>
      <c r="X31" s="110" t="s">
        <v>21</v>
      </c>
      <c r="Y31" s="110"/>
      <c r="Z31" s="110"/>
      <c r="AA31" s="110"/>
      <c r="AB31" s="110"/>
      <c r="AC31" s="110"/>
      <c r="AD31" s="110" t="s">
        <v>21</v>
      </c>
      <c r="AE31" s="110" t="s">
        <v>21</v>
      </c>
      <c r="AF31" s="240"/>
      <c r="AG31" s="84">
        <v>2</v>
      </c>
      <c r="AH31" s="85">
        <v>0.2857142857142857</v>
      </c>
      <c r="AI31" s="85" t="s">
        <v>114</v>
      </c>
      <c r="AJ31" s="90" t="s">
        <v>20</v>
      </c>
      <c r="AK31" s="92">
        <v>2</v>
      </c>
      <c r="AL31" s="85">
        <v>0.2857142857142857</v>
      </c>
      <c r="AM31" s="85" t="s">
        <v>114</v>
      </c>
      <c r="AN31" s="88" t="s">
        <v>20</v>
      </c>
      <c r="AO31" s="92">
        <v>2</v>
      </c>
      <c r="AP31" s="85">
        <v>0.2857142857142857</v>
      </c>
      <c r="AQ31" s="85" t="s">
        <v>114</v>
      </c>
      <c r="AR31" s="88" t="s">
        <v>20</v>
      </c>
      <c r="AS31" s="92">
        <v>2</v>
      </c>
      <c r="AT31" s="85">
        <v>0.2857142857142857</v>
      </c>
      <c r="AU31" s="85" t="s">
        <v>114</v>
      </c>
      <c r="AV31" s="88" t="s">
        <v>20</v>
      </c>
      <c r="AW31" s="94">
        <v>8</v>
      </c>
      <c r="AX31" s="41">
        <v>0.2857142857142857</v>
      </c>
      <c r="AY31" s="41" t="s">
        <v>114</v>
      </c>
      <c r="AZ31" s="70" t="s">
        <v>20</v>
      </c>
      <c r="BA31" s="37">
        <v>24</v>
      </c>
      <c r="BB31" s="38">
        <v>0.29629629629629628</v>
      </c>
    </row>
    <row r="32" spans="1:54" ht="13.5" customHeight="1" thickBot="1" x14ac:dyDescent="0.25">
      <c r="A32" s="8"/>
      <c r="B32" s="176"/>
      <c r="C32" s="9" t="s">
        <v>19</v>
      </c>
      <c r="D32" s="111"/>
      <c r="E32" s="111"/>
      <c r="F32" s="111" t="s">
        <v>21</v>
      </c>
      <c r="G32" s="111"/>
      <c r="H32" s="111"/>
      <c r="I32" s="111" t="s">
        <v>21</v>
      </c>
      <c r="J32" s="111" t="s">
        <v>21</v>
      </c>
      <c r="K32" s="111"/>
      <c r="L32" s="111"/>
      <c r="M32" s="111"/>
      <c r="N32" s="111"/>
      <c r="O32" s="111"/>
      <c r="P32" s="111" t="s">
        <v>21</v>
      </c>
      <c r="Q32" s="111" t="s">
        <v>21</v>
      </c>
      <c r="R32" s="111"/>
      <c r="S32" s="111" t="s">
        <v>21</v>
      </c>
      <c r="T32" s="111" t="s">
        <v>21</v>
      </c>
      <c r="U32" s="111" t="s">
        <v>21</v>
      </c>
      <c r="V32" s="111" t="s">
        <v>21</v>
      </c>
      <c r="W32" s="111" t="s">
        <v>21</v>
      </c>
      <c r="X32" s="111" t="s">
        <v>21</v>
      </c>
      <c r="Y32" s="111"/>
      <c r="Z32" s="111"/>
      <c r="AA32" s="111"/>
      <c r="AB32" s="111"/>
      <c r="AC32" s="111"/>
      <c r="AD32" s="111" t="s">
        <v>21</v>
      </c>
      <c r="AE32" s="111" t="s">
        <v>21</v>
      </c>
      <c r="AF32" s="241"/>
      <c r="AG32" s="86">
        <v>3</v>
      </c>
      <c r="AH32" s="87">
        <v>0.42857142857142855</v>
      </c>
      <c r="AI32" s="87" t="s">
        <v>114</v>
      </c>
      <c r="AJ32" s="91" t="s">
        <v>20</v>
      </c>
      <c r="AK32" s="93">
        <v>2</v>
      </c>
      <c r="AL32" s="87">
        <v>0.2857142857142857</v>
      </c>
      <c r="AM32" s="87" t="s">
        <v>114</v>
      </c>
      <c r="AN32" s="89" t="s">
        <v>20</v>
      </c>
      <c r="AO32" s="93">
        <v>6</v>
      </c>
      <c r="AP32" s="87">
        <v>0.8571428571428571</v>
      </c>
      <c r="AQ32" s="87" t="s">
        <v>114</v>
      </c>
      <c r="AR32" s="89" t="s">
        <v>20</v>
      </c>
      <c r="AS32" s="93">
        <v>2</v>
      </c>
      <c r="AT32" s="87">
        <v>0.2857142857142857</v>
      </c>
      <c r="AU32" s="87" t="s">
        <v>114</v>
      </c>
      <c r="AV32" s="89" t="s">
        <v>20</v>
      </c>
      <c r="AW32" s="95">
        <v>13</v>
      </c>
      <c r="AX32" s="42">
        <v>0.4642857142857143</v>
      </c>
      <c r="AY32" s="42" t="s">
        <v>114</v>
      </c>
      <c r="AZ32" s="71" t="s">
        <v>20</v>
      </c>
      <c r="BA32" s="39">
        <v>33</v>
      </c>
      <c r="BB32" s="40">
        <v>0.40740740740740738</v>
      </c>
    </row>
    <row r="33" spans="1:54" ht="13.5" customHeight="1" x14ac:dyDescent="0.2">
      <c r="B33" s="174" t="s">
        <v>58</v>
      </c>
      <c r="C33" s="5" t="s">
        <v>1</v>
      </c>
      <c r="D33" s="21">
        <v>45957</v>
      </c>
      <c r="E33" s="21">
        <v>45958</v>
      </c>
      <c r="F33" s="21">
        <v>45959</v>
      </c>
      <c r="G33" s="21">
        <v>45960</v>
      </c>
      <c r="H33" s="21">
        <v>45961</v>
      </c>
      <c r="I33" s="21">
        <v>45962</v>
      </c>
      <c r="J33" s="21">
        <v>45963</v>
      </c>
      <c r="K33" s="21">
        <v>45964</v>
      </c>
      <c r="L33" s="21">
        <v>45965</v>
      </c>
      <c r="M33" s="21">
        <v>45966</v>
      </c>
      <c r="N33" s="21">
        <v>45967</v>
      </c>
      <c r="O33" s="21">
        <v>45968</v>
      </c>
      <c r="P33" s="21">
        <v>45969</v>
      </c>
      <c r="Q33" s="21">
        <v>45970</v>
      </c>
      <c r="R33" s="21">
        <v>45971</v>
      </c>
      <c r="S33" s="21">
        <v>45972</v>
      </c>
      <c r="T33" s="21">
        <v>45973</v>
      </c>
      <c r="U33" s="21">
        <v>45974</v>
      </c>
      <c r="V33" s="21">
        <v>45975</v>
      </c>
      <c r="W33" s="21">
        <v>45976</v>
      </c>
      <c r="X33" s="21">
        <v>45977</v>
      </c>
      <c r="Y33" s="21">
        <v>45978</v>
      </c>
      <c r="Z33" s="21">
        <v>45979</v>
      </c>
      <c r="AA33" s="21">
        <v>45980</v>
      </c>
      <c r="AB33" s="21">
        <v>45981</v>
      </c>
      <c r="AC33" s="21">
        <v>45982</v>
      </c>
      <c r="AD33" s="21">
        <v>45983</v>
      </c>
      <c r="AE33" s="21">
        <v>45984</v>
      </c>
      <c r="AF33" s="242" t="s">
        <v>2</v>
      </c>
      <c r="AG33" s="179" t="s">
        <v>48</v>
      </c>
      <c r="AH33" s="180"/>
      <c r="AI33" s="180"/>
      <c r="AJ33" s="180"/>
      <c r="AK33" s="183" t="s">
        <v>49</v>
      </c>
      <c r="AL33" s="180"/>
      <c r="AM33" s="180"/>
      <c r="AN33" s="184"/>
      <c r="AO33" s="183" t="s">
        <v>50</v>
      </c>
      <c r="AP33" s="180"/>
      <c r="AQ33" s="180"/>
      <c r="AR33" s="184"/>
      <c r="AS33" s="183" t="s">
        <v>69</v>
      </c>
      <c r="AT33" s="180"/>
      <c r="AU33" s="180"/>
      <c r="AV33" s="184"/>
      <c r="AW33" s="206" t="s">
        <v>3</v>
      </c>
      <c r="AX33" s="206"/>
      <c r="AY33" s="206"/>
      <c r="AZ33" s="207"/>
      <c r="BA33" s="210" t="s">
        <v>4</v>
      </c>
      <c r="BB33" s="211"/>
    </row>
    <row r="34" spans="1:54" ht="13.5" customHeight="1" x14ac:dyDescent="0.2">
      <c r="B34" s="175"/>
      <c r="C34" s="6" t="s">
        <v>12</v>
      </c>
      <c r="D34" s="22">
        <v>45957</v>
      </c>
      <c r="E34" s="22">
        <v>45958</v>
      </c>
      <c r="F34" s="22">
        <v>45959</v>
      </c>
      <c r="G34" s="22">
        <v>45960</v>
      </c>
      <c r="H34" s="22">
        <v>45961</v>
      </c>
      <c r="I34" s="22">
        <v>45962</v>
      </c>
      <c r="J34" s="22">
        <v>45963</v>
      </c>
      <c r="K34" s="22">
        <v>45964</v>
      </c>
      <c r="L34" s="22">
        <v>45965</v>
      </c>
      <c r="M34" s="22">
        <v>45966</v>
      </c>
      <c r="N34" s="22">
        <v>45967</v>
      </c>
      <c r="O34" s="22">
        <v>45968</v>
      </c>
      <c r="P34" s="22">
        <v>45969</v>
      </c>
      <c r="Q34" s="22">
        <v>45970</v>
      </c>
      <c r="R34" s="22">
        <v>45971</v>
      </c>
      <c r="S34" s="22">
        <v>45972</v>
      </c>
      <c r="T34" s="22">
        <v>45973</v>
      </c>
      <c r="U34" s="22">
        <v>45974</v>
      </c>
      <c r="V34" s="22">
        <v>45975</v>
      </c>
      <c r="W34" s="22">
        <v>45976</v>
      </c>
      <c r="X34" s="22">
        <v>45977</v>
      </c>
      <c r="Y34" s="22">
        <v>45978</v>
      </c>
      <c r="Z34" s="22">
        <v>45979</v>
      </c>
      <c r="AA34" s="22">
        <v>45980</v>
      </c>
      <c r="AB34" s="22">
        <v>45981</v>
      </c>
      <c r="AC34" s="22">
        <v>45982</v>
      </c>
      <c r="AD34" s="22">
        <v>45983</v>
      </c>
      <c r="AE34" s="22">
        <v>45984</v>
      </c>
      <c r="AF34" s="243"/>
      <c r="AG34" s="181"/>
      <c r="AH34" s="182"/>
      <c r="AI34" s="182"/>
      <c r="AJ34" s="182"/>
      <c r="AK34" s="185"/>
      <c r="AL34" s="182"/>
      <c r="AM34" s="182"/>
      <c r="AN34" s="186"/>
      <c r="AO34" s="185"/>
      <c r="AP34" s="182"/>
      <c r="AQ34" s="182"/>
      <c r="AR34" s="186"/>
      <c r="AS34" s="185"/>
      <c r="AT34" s="182"/>
      <c r="AU34" s="182"/>
      <c r="AV34" s="186"/>
      <c r="AW34" s="208"/>
      <c r="AX34" s="208"/>
      <c r="AY34" s="208"/>
      <c r="AZ34" s="209"/>
      <c r="BA34" s="212"/>
      <c r="BB34" s="213"/>
    </row>
    <row r="35" spans="1:54" ht="13.5" customHeight="1" x14ac:dyDescent="0.2">
      <c r="B35" s="175"/>
      <c r="C35" s="6" t="s">
        <v>13</v>
      </c>
      <c r="D35" s="20">
        <v>45957</v>
      </c>
      <c r="E35" s="20">
        <v>45958</v>
      </c>
      <c r="F35" s="20">
        <v>45959</v>
      </c>
      <c r="G35" s="20">
        <v>45960</v>
      </c>
      <c r="H35" s="20">
        <v>45961</v>
      </c>
      <c r="I35" s="20">
        <v>45962</v>
      </c>
      <c r="J35" s="20">
        <v>45963</v>
      </c>
      <c r="K35" s="20">
        <v>45964</v>
      </c>
      <c r="L35" s="20">
        <v>45965</v>
      </c>
      <c r="M35" s="20">
        <v>45966</v>
      </c>
      <c r="N35" s="20">
        <v>45967</v>
      </c>
      <c r="O35" s="20">
        <v>45968</v>
      </c>
      <c r="P35" s="20">
        <v>45969</v>
      </c>
      <c r="Q35" s="20">
        <v>45970</v>
      </c>
      <c r="R35" s="20">
        <v>45971</v>
      </c>
      <c r="S35" s="20">
        <v>45972</v>
      </c>
      <c r="T35" s="20">
        <v>45973</v>
      </c>
      <c r="U35" s="20">
        <v>45974</v>
      </c>
      <c r="V35" s="20">
        <v>45975</v>
      </c>
      <c r="W35" s="20">
        <v>45976</v>
      </c>
      <c r="X35" s="20">
        <v>45977</v>
      </c>
      <c r="Y35" s="20">
        <v>45978</v>
      </c>
      <c r="Z35" s="20">
        <v>45979</v>
      </c>
      <c r="AA35" s="20">
        <v>45980</v>
      </c>
      <c r="AB35" s="20">
        <v>45981</v>
      </c>
      <c r="AC35" s="20">
        <v>45982</v>
      </c>
      <c r="AD35" s="20">
        <v>45983</v>
      </c>
      <c r="AE35" s="20">
        <v>45984</v>
      </c>
      <c r="AF35" s="239">
        <v>0</v>
      </c>
      <c r="AG35" s="203" t="s">
        <v>14</v>
      </c>
      <c r="AH35" s="187" t="s">
        <v>15</v>
      </c>
      <c r="AI35" s="190" t="s">
        <v>53</v>
      </c>
      <c r="AJ35" s="193" t="s">
        <v>126</v>
      </c>
      <c r="AK35" s="187" t="s">
        <v>14</v>
      </c>
      <c r="AL35" s="187" t="s">
        <v>15</v>
      </c>
      <c r="AM35" s="190" t="s">
        <v>53</v>
      </c>
      <c r="AN35" s="193" t="s">
        <v>126</v>
      </c>
      <c r="AO35" s="187" t="s">
        <v>14</v>
      </c>
      <c r="AP35" s="187" t="s">
        <v>15</v>
      </c>
      <c r="AQ35" s="190" t="s">
        <v>53</v>
      </c>
      <c r="AR35" s="193" t="s">
        <v>126</v>
      </c>
      <c r="AS35" s="187" t="s">
        <v>14</v>
      </c>
      <c r="AT35" s="187" t="s">
        <v>15</v>
      </c>
      <c r="AU35" s="190" t="s">
        <v>53</v>
      </c>
      <c r="AV35" s="224" t="s">
        <v>126</v>
      </c>
      <c r="AW35" s="227" t="s">
        <v>14</v>
      </c>
      <c r="AX35" s="230" t="s">
        <v>15</v>
      </c>
      <c r="AY35" s="244" t="s">
        <v>53</v>
      </c>
      <c r="AZ35" s="236" t="s">
        <v>54</v>
      </c>
      <c r="BA35" s="218" t="s">
        <v>14</v>
      </c>
      <c r="BB35" s="221" t="s">
        <v>16</v>
      </c>
    </row>
    <row r="36" spans="1:54" s="7" customFormat="1" ht="37.5" customHeight="1" x14ac:dyDescent="0.2">
      <c r="A36"/>
      <c r="B36" s="175"/>
      <c r="C36" s="215" t="s">
        <v>17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 t="s">
        <v>120</v>
      </c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240"/>
      <c r="AG36" s="204"/>
      <c r="AH36" s="188"/>
      <c r="AI36" s="191"/>
      <c r="AJ36" s="194"/>
      <c r="AK36" s="188"/>
      <c r="AL36" s="188"/>
      <c r="AM36" s="191"/>
      <c r="AN36" s="194"/>
      <c r="AO36" s="188"/>
      <c r="AP36" s="188"/>
      <c r="AQ36" s="191"/>
      <c r="AR36" s="194"/>
      <c r="AS36" s="188"/>
      <c r="AT36" s="188"/>
      <c r="AU36" s="191"/>
      <c r="AV36" s="225"/>
      <c r="AW36" s="228"/>
      <c r="AX36" s="231"/>
      <c r="AY36" s="245"/>
      <c r="AZ36" s="237"/>
      <c r="BA36" s="219"/>
      <c r="BB36" s="222"/>
    </row>
    <row r="37" spans="1:54" s="8" customFormat="1" ht="24" customHeight="1" x14ac:dyDescent="0.2">
      <c r="A37" s="7"/>
      <c r="B37" s="175"/>
      <c r="C37" s="216"/>
      <c r="D37" s="145" t="s">
        <v>111</v>
      </c>
      <c r="E37" s="145" t="s">
        <v>111</v>
      </c>
      <c r="F37" s="145" t="s">
        <v>111</v>
      </c>
      <c r="G37" s="147" t="s">
        <v>111</v>
      </c>
      <c r="H37" s="145" t="s">
        <v>111</v>
      </c>
      <c r="I37" s="145" t="s">
        <v>111</v>
      </c>
      <c r="J37" s="145" t="s">
        <v>111</v>
      </c>
      <c r="K37" s="145" t="s">
        <v>36</v>
      </c>
      <c r="L37" s="145" t="s">
        <v>111</v>
      </c>
      <c r="M37" s="145" t="s">
        <v>111</v>
      </c>
      <c r="N37" s="145" t="s">
        <v>111</v>
      </c>
      <c r="O37" s="145" t="s">
        <v>111</v>
      </c>
      <c r="P37" s="145" t="s">
        <v>111</v>
      </c>
      <c r="Q37" s="145" t="s">
        <v>111</v>
      </c>
      <c r="R37" s="145" t="s">
        <v>111</v>
      </c>
      <c r="S37" s="146" t="s">
        <v>111</v>
      </c>
      <c r="T37" s="145" t="s">
        <v>111</v>
      </c>
      <c r="U37" s="145" t="s">
        <v>111</v>
      </c>
      <c r="V37" s="145" t="s">
        <v>111</v>
      </c>
      <c r="W37" s="145" t="s">
        <v>111</v>
      </c>
      <c r="X37" s="145" t="s">
        <v>111</v>
      </c>
      <c r="Y37" s="145" t="s">
        <v>111</v>
      </c>
      <c r="Z37" s="145" t="s">
        <v>111</v>
      </c>
      <c r="AA37" s="145" t="s">
        <v>111</v>
      </c>
      <c r="AB37" s="145" t="s">
        <v>111</v>
      </c>
      <c r="AC37" s="145" t="s">
        <v>111</v>
      </c>
      <c r="AD37" s="145" t="s">
        <v>111</v>
      </c>
      <c r="AE37" s="145" t="s">
        <v>37</v>
      </c>
      <c r="AF37" s="240"/>
      <c r="AG37" s="205"/>
      <c r="AH37" s="189"/>
      <c r="AI37" s="192"/>
      <c r="AJ37" s="195"/>
      <c r="AK37" s="189"/>
      <c r="AL37" s="189"/>
      <c r="AM37" s="192"/>
      <c r="AN37" s="195"/>
      <c r="AO37" s="189"/>
      <c r="AP37" s="189"/>
      <c r="AQ37" s="192"/>
      <c r="AR37" s="195"/>
      <c r="AS37" s="189"/>
      <c r="AT37" s="189"/>
      <c r="AU37" s="192"/>
      <c r="AV37" s="226"/>
      <c r="AW37" s="229"/>
      <c r="AX37" s="232"/>
      <c r="AY37" s="246"/>
      <c r="AZ37" s="238"/>
      <c r="BA37" s="220"/>
      <c r="BB37" s="223"/>
    </row>
    <row r="38" spans="1:54" s="8" customFormat="1" ht="13.5" customHeight="1" x14ac:dyDescent="0.2">
      <c r="B38" s="175"/>
      <c r="C38" s="6" t="s">
        <v>18</v>
      </c>
      <c r="D38" s="110"/>
      <c r="E38" s="110"/>
      <c r="F38" s="110"/>
      <c r="G38" s="110"/>
      <c r="H38" s="110"/>
      <c r="I38" s="110" t="s">
        <v>21</v>
      </c>
      <c r="J38" s="110" t="s">
        <v>21</v>
      </c>
      <c r="K38" s="110"/>
      <c r="L38" s="110"/>
      <c r="M38" s="110"/>
      <c r="N38" s="110"/>
      <c r="O38" s="110"/>
      <c r="P38" s="110" t="s">
        <v>21</v>
      </c>
      <c r="Q38" s="110" t="s">
        <v>21</v>
      </c>
      <c r="R38" s="110"/>
      <c r="S38" s="110"/>
      <c r="T38" s="110"/>
      <c r="U38" s="110"/>
      <c r="V38" s="110"/>
      <c r="W38" s="110" t="s">
        <v>21</v>
      </c>
      <c r="X38" s="110" t="s">
        <v>21</v>
      </c>
      <c r="Y38" s="110"/>
      <c r="Z38" s="110"/>
      <c r="AA38" s="110"/>
      <c r="AB38" s="110"/>
      <c r="AC38" s="110"/>
      <c r="AD38" s="110" t="s">
        <v>21</v>
      </c>
      <c r="AE38" s="110" t="s">
        <v>21</v>
      </c>
      <c r="AF38" s="240"/>
      <c r="AG38" s="84">
        <v>2</v>
      </c>
      <c r="AH38" s="85">
        <v>0.2857142857142857</v>
      </c>
      <c r="AI38" s="85" t="s">
        <v>114</v>
      </c>
      <c r="AJ38" s="90" t="s">
        <v>20</v>
      </c>
      <c r="AK38" s="92">
        <v>2</v>
      </c>
      <c r="AL38" s="85">
        <v>0.2857142857142857</v>
      </c>
      <c r="AM38" s="85" t="s">
        <v>114</v>
      </c>
      <c r="AN38" s="88" t="s">
        <v>20</v>
      </c>
      <c r="AO38" s="92">
        <v>2</v>
      </c>
      <c r="AP38" s="85">
        <v>0.2857142857142857</v>
      </c>
      <c r="AQ38" s="85" t="s">
        <v>114</v>
      </c>
      <c r="AR38" s="88" t="s">
        <v>20</v>
      </c>
      <c r="AS38" s="92">
        <v>2</v>
      </c>
      <c r="AT38" s="85">
        <v>0.2857142857142857</v>
      </c>
      <c r="AU38" s="85" t="s">
        <v>114</v>
      </c>
      <c r="AV38" s="88" t="s">
        <v>20</v>
      </c>
      <c r="AW38" s="94">
        <v>8</v>
      </c>
      <c r="AX38" s="41">
        <v>0.2857142857142857</v>
      </c>
      <c r="AY38" s="41" t="s">
        <v>114</v>
      </c>
      <c r="AZ38" s="70" t="s">
        <v>20</v>
      </c>
      <c r="BA38" s="37">
        <v>32</v>
      </c>
      <c r="BB38" s="38">
        <v>0.29357798165137616</v>
      </c>
    </row>
    <row r="39" spans="1:54" ht="13.5" customHeight="1" thickBot="1" x14ac:dyDescent="0.25">
      <c r="A39" s="8"/>
      <c r="B39" s="176"/>
      <c r="C39" s="9" t="s">
        <v>19</v>
      </c>
      <c r="D39" s="111"/>
      <c r="E39" s="111"/>
      <c r="F39" s="111"/>
      <c r="G39" s="111"/>
      <c r="H39" s="111"/>
      <c r="I39" s="111" t="s">
        <v>21</v>
      </c>
      <c r="J39" s="111" t="s">
        <v>21</v>
      </c>
      <c r="K39" s="111"/>
      <c r="L39" s="111"/>
      <c r="M39" s="111"/>
      <c r="N39" s="111" t="s">
        <v>21</v>
      </c>
      <c r="O39" s="111"/>
      <c r="P39" s="111"/>
      <c r="Q39" s="111" t="s">
        <v>21</v>
      </c>
      <c r="R39" s="111"/>
      <c r="S39" s="111"/>
      <c r="T39" s="111"/>
      <c r="U39" s="111"/>
      <c r="V39" s="111"/>
      <c r="W39" s="111" t="s">
        <v>21</v>
      </c>
      <c r="X39" s="111" t="s">
        <v>21</v>
      </c>
      <c r="Y39" s="111"/>
      <c r="Z39" s="111"/>
      <c r="AA39" s="111"/>
      <c r="AB39" s="111"/>
      <c r="AC39" s="111"/>
      <c r="AD39" s="111" t="s">
        <v>21</v>
      </c>
      <c r="AE39" s="111" t="s">
        <v>21</v>
      </c>
      <c r="AF39" s="241"/>
      <c r="AG39" s="86">
        <v>2</v>
      </c>
      <c r="AH39" s="87">
        <v>0.2857142857142857</v>
      </c>
      <c r="AI39" s="87" t="s">
        <v>114</v>
      </c>
      <c r="AJ39" s="91" t="s">
        <v>20</v>
      </c>
      <c r="AK39" s="93">
        <v>2</v>
      </c>
      <c r="AL39" s="87">
        <v>0.2857142857142857</v>
      </c>
      <c r="AM39" s="87" t="s">
        <v>114</v>
      </c>
      <c r="AN39" s="89" t="s">
        <v>20</v>
      </c>
      <c r="AO39" s="93">
        <v>2</v>
      </c>
      <c r="AP39" s="87">
        <v>0.2857142857142857</v>
      </c>
      <c r="AQ39" s="87" t="s">
        <v>114</v>
      </c>
      <c r="AR39" s="89" t="s">
        <v>20</v>
      </c>
      <c r="AS39" s="93">
        <v>2</v>
      </c>
      <c r="AT39" s="87">
        <v>0.2857142857142857</v>
      </c>
      <c r="AU39" s="87" t="s">
        <v>114</v>
      </c>
      <c r="AV39" s="89" t="s">
        <v>20</v>
      </c>
      <c r="AW39" s="95">
        <v>8</v>
      </c>
      <c r="AX39" s="42">
        <v>0.2857142857142857</v>
      </c>
      <c r="AY39" s="42" t="s">
        <v>114</v>
      </c>
      <c r="AZ39" s="71" t="s">
        <v>20</v>
      </c>
      <c r="BA39" s="39">
        <v>41</v>
      </c>
      <c r="BB39" s="40">
        <v>0.37614678899082571</v>
      </c>
    </row>
    <row r="40" spans="1:54" ht="13.5" customHeight="1" x14ac:dyDescent="0.2">
      <c r="B40" s="174" t="s">
        <v>59</v>
      </c>
      <c r="C40" s="5" t="s">
        <v>1</v>
      </c>
      <c r="D40" s="21">
        <v>45985</v>
      </c>
      <c r="E40" s="21">
        <v>45986</v>
      </c>
      <c r="F40" s="21">
        <v>45987</v>
      </c>
      <c r="G40" s="21">
        <v>45988</v>
      </c>
      <c r="H40" s="21">
        <v>45989</v>
      </c>
      <c r="I40" s="21">
        <v>45990</v>
      </c>
      <c r="J40" s="21">
        <v>45991</v>
      </c>
      <c r="K40" s="21">
        <v>45992</v>
      </c>
      <c r="L40" s="21">
        <v>45993</v>
      </c>
      <c r="M40" s="21">
        <v>45994</v>
      </c>
      <c r="N40" s="21">
        <v>45995</v>
      </c>
      <c r="O40" s="21">
        <v>45996</v>
      </c>
      <c r="P40" s="21">
        <v>45997</v>
      </c>
      <c r="Q40" s="21">
        <v>45998</v>
      </c>
      <c r="R40" s="21">
        <v>45999</v>
      </c>
      <c r="S40" s="21">
        <v>46000</v>
      </c>
      <c r="T40" s="21">
        <v>46001</v>
      </c>
      <c r="U40" s="21">
        <v>46002</v>
      </c>
      <c r="V40" s="21">
        <v>46003</v>
      </c>
      <c r="W40" s="21">
        <v>46004</v>
      </c>
      <c r="X40" s="21">
        <v>46005</v>
      </c>
      <c r="Y40" s="21">
        <v>46006</v>
      </c>
      <c r="Z40" s="21">
        <v>46007</v>
      </c>
      <c r="AA40" s="21">
        <v>46008</v>
      </c>
      <c r="AB40" s="21">
        <v>46009</v>
      </c>
      <c r="AC40" s="21">
        <v>46010</v>
      </c>
      <c r="AD40" s="21">
        <v>46011</v>
      </c>
      <c r="AE40" s="21">
        <v>46012</v>
      </c>
      <c r="AF40" s="242" t="s">
        <v>2</v>
      </c>
      <c r="AG40" s="179" t="s">
        <v>48</v>
      </c>
      <c r="AH40" s="180"/>
      <c r="AI40" s="180"/>
      <c r="AJ40" s="180"/>
      <c r="AK40" s="183" t="s">
        <v>49</v>
      </c>
      <c r="AL40" s="180"/>
      <c r="AM40" s="180"/>
      <c r="AN40" s="184"/>
      <c r="AO40" s="183" t="s">
        <v>50</v>
      </c>
      <c r="AP40" s="180"/>
      <c r="AQ40" s="180"/>
      <c r="AR40" s="184"/>
      <c r="AS40" s="183" t="s">
        <v>69</v>
      </c>
      <c r="AT40" s="180"/>
      <c r="AU40" s="180"/>
      <c r="AV40" s="184"/>
      <c r="AW40" s="206" t="s">
        <v>3</v>
      </c>
      <c r="AX40" s="206"/>
      <c r="AY40" s="206"/>
      <c r="AZ40" s="207"/>
      <c r="BA40" s="210" t="s">
        <v>4</v>
      </c>
      <c r="BB40" s="211"/>
    </row>
    <row r="41" spans="1:54" ht="13.5" customHeight="1" x14ac:dyDescent="0.2">
      <c r="B41" s="175"/>
      <c r="C41" s="6" t="s">
        <v>12</v>
      </c>
      <c r="D41" s="22">
        <v>45985</v>
      </c>
      <c r="E41" s="22">
        <v>45986</v>
      </c>
      <c r="F41" s="22">
        <v>45987</v>
      </c>
      <c r="G41" s="22">
        <v>45988</v>
      </c>
      <c r="H41" s="22">
        <v>45989</v>
      </c>
      <c r="I41" s="22">
        <v>45990</v>
      </c>
      <c r="J41" s="22">
        <v>45991</v>
      </c>
      <c r="K41" s="22">
        <v>45992</v>
      </c>
      <c r="L41" s="22">
        <v>45993</v>
      </c>
      <c r="M41" s="22">
        <v>45994</v>
      </c>
      <c r="N41" s="22">
        <v>45995</v>
      </c>
      <c r="O41" s="22">
        <v>45996</v>
      </c>
      <c r="P41" s="22">
        <v>45997</v>
      </c>
      <c r="Q41" s="22">
        <v>45998</v>
      </c>
      <c r="R41" s="22">
        <v>45999</v>
      </c>
      <c r="S41" s="22">
        <v>46000</v>
      </c>
      <c r="T41" s="22">
        <v>46001</v>
      </c>
      <c r="U41" s="22">
        <v>46002</v>
      </c>
      <c r="V41" s="22">
        <v>46003</v>
      </c>
      <c r="W41" s="22">
        <v>46004</v>
      </c>
      <c r="X41" s="22">
        <v>46005</v>
      </c>
      <c r="Y41" s="22">
        <v>46006</v>
      </c>
      <c r="Z41" s="22">
        <v>46007</v>
      </c>
      <c r="AA41" s="22">
        <v>46008</v>
      </c>
      <c r="AB41" s="22">
        <v>46009</v>
      </c>
      <c r="AC41" s="22">
        <v>46010</v>
      </c>
      <c r="AD41" s="22">
        <v>46011</v>
      </c>
      <c r="AE41" s="22">
        <v>46012</v>
      </c>
      <c r="AF41" s="243"/>
      <c r="AG41" s="181"/>
      <c r="AH41" s="182"/>
      <c r="AI41" s="182"/>
      <c r="AJ41" s="182"/>
      <c r="AK41" s="185"/>
      <c r="AL41" s="182"/>
      <c r="AM41" s="182"/>
      <c r="AN41" s="186"/>
      <c r="AO41" s="185"/>
      <c r="AP41" s="182"/>
      <c r="AQ41" s="182"/>
      <c r="AR41" s="186"/>
      <c r="AS41" s="185"/>
      <c r="AT41" s="182"/>
      <c r="AU41" s="182"/>
      <c r="AV41" s="186"/>
      <c r="AW41" s="208"/>
      <c r="AX41" s="208"/>
      <c r="AY41" s="208"/>
      <c r="AZ41" s="209"/>
      <c r="BA41" s="212"/>
      <c r="BB41" s="213"/>
    </row>
    <row r="42" spans="1:54" ht="13.5" customHeight="1" x14ac:dyDescent="0.2">
      <c r="B42" s="175"/>
      <c r="C42" s="6" t="s">
        <v>13</v>
      </c>
      <c r="D42" s="20">
        <v>45985</v>
      </c>
      <c r="E42" s="20">
        <v>45986</v>
      </c>
      <c r="F42" s="20">
        <v>45987</v>
      </c>
      <c r="G42" s="20">
        <v>45988</v>
      </c>
      <c r="H42" s="20">
        <v>45989</v>
      </c>
      <c r="I42" s="20">
        <v>45990</v>
      </c>
      <c r="J42" s="20">
        <v>45991</v>
      </c>
      <c r="K42" s="20">
        <v>45992</v>
      </c>
      <c r="L42" s="20">
        <v>45993</v>
      </c>
      <c r="M42" s="20">
        <v>45994</v>
      </c>
      <c r="N42" s="20">
        <v>45995</v>
      </c>
      <c r="O42" s="20">
        <v>45996</v>
      </c>
      <c r="P42" s="20">
        <v>45997</v>
      </c>
      <c r="Q42" s="20">
        <v>45998</v>
      </c>
      <c r="R42" s="20">
        <v>45999</v>
      </c>
      <c r="S42" s="20">
        <v>46000</v>
      </c>
      <c r="T42" s="20">
        <v>46001</v>
      </c>
      <c r="U42" s="20">
        <v>46002</v>
      </c>
      <c r="V42" s="20">
        <v>46003</v>
      </c>
      <c r="W42" s="20">
        <v>46004</v>
      </c>
      <c r="X42" s="20">
        <v>46005</v>
      </c>
      <c r="Y42" s="20">
        <v>46006</v>
      </c>
      <c r="Z42" s="20">
        <v>46007</v>
      </c>
      <c r="AA42" s="20">
        <v>46008</v>
      </c>
      <c r="AB42" s="20">
        <v>46009</v>
      </c>
      <c r="AC42" s="20">
        <v>46010</v>
      </c>
      <c r="AD42" s="20">
        <v>46011</v>
      </c>
      <c r="AE42" s="20">
        <v>46012</v>
      </c>
      <c r="AF42" s="239">
        <v>0</v>
      </c>
      <c r="AG42" s="203" t="s">
        <v>14</v>
      </c>
      <c r="AH42" s="187" t="s">
        <v>15</v>
      </c>
      <c r="AI42" s="190" t="s">
        <v>53</v>
      </c>
      <c r="AJ42" s="193" t="s">
        <v>126</v>
      </c>
      <c r="AK42" s="187" t="s">
        <v>14</v>
      </c>
      <c r="AL42" s="187" t="s">
        <v>15</v>
      </c>
      <c r="AM42" s="190" t="s">
        <v>53</v>
      </c>
      <c r="AN42" s="193" t="s">
        <v>126</v>
      </c>
      <c r="AO42" s="187" t="s">
        <v>14</v>
      </c>
      <c r="AP42" s="187" t="s">
        <v>15</v>
      </c>
      <c r="AQ42" s="190" t="s">
        <v>53</v>
      </c>
      <c r="AR42" s="193" t="s">
        <v>126</v>
      </c>
      <c r="AS42" s="187" t="s">
        <v>14</v>
      </c>
      <c r="AT42" s="187" t="s">
        <v>15</v>
      </c>
      <c r="AU42" s="190" t="s">
        <v>53</v>
      </c>
      <c r="AV42" s="224" t="s">
        <v>126</v>
      </c>
      <c r="AW42" s="227" t="s">
        <v>14</v>
      </c>
      <c r="AX42" s="230" t="s">
        <v>15</v>
      </c>
      <c r="AY42" s="244" t="s">
        <v>53</v>
      </c>
      <c r="AZ42" s="236" t="s">
        <v>54</v>
      </c>
      <c r="BA42" s="218" t="s">
        <v>14</v>
      </c>
      <c r="BB42" s="221" t="s">
        <v>16</v>
      </c>
    </row>
    <row r="43" spans="1:54" ht="37.5" customHeight="1" x14ac:dyDescent="0.2">
      <c r="B43" s="175"/>
      <c r="C43" s="215" t="s">
        <v>17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240"/>
      <c r="AG43" s="204"/>
      <c r="AH43" s="188"/>
      <c r="AI43" s="191"/>
      <c r="AJ43" s="194"/>
      <c r="AK43" s="188"/>
      <c r="AL43" s="188"/>
      <c r="AM43" s="191"/>
      <c r="AN43" s="194"/>
      <c r="AO43" s="188"/>
      <c r="AP43" s="188"/>
      <c r="AQ43" s="191"/>
      <c r="AR43" s="194"/>
      <c r="AS43" s="188"/>
      <c r="AT43" s="188"/>
      <c r="AU43" s="191"/>
      <c r="AV43" s="225"/>
      <c r="AW43" s="228"/>
      <c r="AX43" s="231"/>
      <c r="AY43" s="245"/>
      <c r="AZ43" s="237"/>
      <c r="BA43" s="219"/>
      <c r="BB43" s="222"/>
    </row>
    <row r="44" spans="1:54" ht="24" customHeight="1" x14ac:dyDescent="0.2">
      <c r="A44" s="7"/>
      <c r="B44" s="175"/>
      <c r="C44" s="216"/>
      <c r="D44" s="145" t="s">
        <v>26</v>
      </c>
      <c r="E44" s="145" t="s">
        <v>111</v>
      </c>
      <c r="F44" s="145" t="s">
        <v>111</v>
      </c>
      <c r="G44" s="147" t="s">
        <v>111</v>
      </c>
      <c r="H44" s="145" t="s">
        <v>111</v>
      </c>
      <c r="I44" s="145" t="s">
        <v>111</v>
      </c>
      <c r="J44" s="145" t="s">
        <v>111</v>
      </c>
      <c r="K44" s="145" t="s">
        <v>111</v>
      </c>
      <c r="L44" s="145" t="s">
        <v>111</v>
      </c>
      <c r="M44" s="145" t="s">
        <v>111</v>
      </c>
      <c r="N44" s="145" t="s">
        <v>111</v>
      </c>
      <c r="O44" s="145" t="s">
        <v>111</v>
      </c>
      <c r="P44" s="145" t="s">
        <v>111</v>
      </c>
      <c r="Q44" s="145" t="s">
        <v>111</v>
      </c>
      <c r="R44" s="145" t="s">
        <v>111</v>
      </c>
      <c r="S44" s="146" t="s">
        <v>111</v>
      </c>
      <c r="T44" s="145" t="s">
        <v>111</v>
      </c>
      <c r="U44" s="145" t="s">
        <v>111</v>
      </c>
      <c r="V44" s="145" t="s">
        <v>111</v>
      </c>
      <c r="W44" s="145" t="s">
        <v>111</v>
      </c>
      <c r="X44" s="145" t="s">
        <v>111</v>
      </c>
      <c r="Y44" s="145" t="s">
        <v>111</v>
      </c>
      <c r="Z44" s="145" t="s">
        <v>111</v>
      </c>
      <c r="AA44" s="145" t="s">
        <v>111</v>
      </c>
      <c r="AB44" s="145" t="s">
        <v>111</v>
      </c>
      <c r="AC44" s="145" t="s">
        <v>111</v>
      </c>
      <c r="AD44" s="145" t="s">
        <v>111</v>
      </c>
      <c r="AE44" s="145" t="s">
        <v>111</v>
      </c>
      <c r="AF44" s="240"/>
      <c r="AG44" s="205"/>
      <c r="AH44" s="189"/>
      <c r="AI44" s="192"/>
      <c r="AJ44" s="195"/>
      <c r="AK44" s="189"/>
      <c r="AL44" s="189"/>
      <c r="AM44" s="192"/>
      <c r="AN44" s="195"/>
      <c r="AO44" s="189"/>
      <c r="AP44" s="189"/>
      <c r="AQ44" s="192"/>
      <c r="AR44" s="195"/>
      <c r="AS44" s="189"/>
      <c r="AT44" s="189"/>
      <c r="AU44" s="192"/>
      <c r="AV44" s="226"/>
      <c r="AW44" s="229"/>
      <c r="AX44" s="232"/>
      <c r="AY44" s="246"/>
      <c r="AZ44" s="238"/>
      <c r="BA44" s="220"/>
      <c r="BB44" s="223"/>
    </row>
    <row r="45" spans="1:54" ht="12.75" customHeight="1" x14ac:dyDescent="0.2">
      <c r="A45" s="8"/>
      <c r="B45" s="175"/>
      <c r="C45" s="6" t="s">
        <v>18</v>
      </c>
      <c r="D45" s="110"/>
      <c r="E45" s="110"/>
      <c r="F45" s="110"/>
      <c r="G45" s="110"/>
      <c r="H45" s="110"/>
      <c r="I45" s="110" t="s">
        <v>21</v>
      </c>
      <c r="J45" s="110" t="s">
        <v>21</v>
      </c>
      <c r="K45" s="110"/>
      <c r="L45" s="110"/>
      <c r="M45" s="110"/>
      <c r="N45" s="110"/>
      <c r="O45" s="110"/>
      <c r="P45" s="110" t="s">
        <v>21</v>
      </c>
      <c r="Q45" s="110" t="s">
        <v>21</v>
      </c>
      <c r="R45" s="110"/>
      <c r="S45" s="110"/>
      <c r="T45" s="110"/>
      <c r="U45" s="110"/>
      <c r="V45" s="110"/>
      <c r="W45" s="110" t="s">
        <v>21</v>
      </c>
      <c r="X45" s="110" t="s">
        <v>21</v>
      </c>
      <c r="Y45" s="110"/>
      <c r="Z45" s="110"/>
      <c r="AA45" s="110"/>
      <c r="AB45" s="110"/>
      <c r="AC45" s="110"/>
      <c r="AD45" s="110" t="s">
        <v>21</v>
      </c>
      <c r="AE45" s="110" t="s">
        <v>21</v>
      </c>
      <c r="AF45" s="240"/>
      <c r="AG45" s="84">
        <v>2</v>
      </c>
      <c r="AH45" s="85">
        <v>0.2857142857142857</v>
      </c>
      <c r="AI45" s="85" t="s">
        <v>114</v>
      </c>
      <c r="AJ45" s="90" t="s">
        <v>20</v>
      </c>
      <c r="AK45" s="92">
        <v>2</v>
      </c>
      <c r="AL45" s="85">
        <v>0.2857142857142857</v>
      </c>
      <c r="AM45" s="85" t="s">
        <v>114</v>
      </c>
      <c r="AN45" s="88" t="s">
        <v>20</v>
      </c>
      <c r="AO45" s="92">
        <v>2</v>
      </c>
      <c r="AP45" s="85">
        <v>0.2857142857142857</v>
      </c>
      <c r="AQ45" s="85" t="s">
        <v>114</v>
      </c>
      <c r="AR45" s="88" t="s">
        <v>20</v>
      </c>
      <c r="AS45" s="92">
        <v>2</v>
      </c>
      <c r="AT45" s="85">
        <v>0.2857142857142857</v>
      </c>
      <c r="AU45" s="85" t="s">
        <v>114</v>
      </c>
      <c r="AV45" s="88" t="s">
        <v>20</v>
      </c>
      <c r="AW45" s="94">
        <v>8</v>
      </c>
      <c r="AX45" s="41">
        <v>0.2857142857142857</v>
      </c>
      <c r="AY45" s="41" t="s">
        <v>114</v>
      </c>
      <c r="AZ45" s="70" t="s">
        <v>20</v>
      </c>
      <c r="BA45" s="37">
        <v>40</v>
      </c>
      <c r="BB45" s="38">
        <v>0.29197080291970801</v>
      </c>
    </row>
    <row r="46" spans="1:54" s="7" customFormat="1" ht="12.75" customHeight="1" thickBot="1" x14ac:dyDescent="0.25">
      <c r="A46" s="8"/>
      <c r="B46" s="176"/>
      <c r="C46" s="9" t="s">
        <v>19</v>
      </c>
      <c r="D46" s="111"/>
      <c r="E46" s="111"/>
      <c r="F46" s="111"/>
      <c r="G46" s="111"/>
      <c r="H46" s="111"/>
      <c r="I46" s="111" t="s">
        <v>21</v>
      </c>
      <c r="J46" s="111" t="s">
        <v>21</v>
      </c>
      <c r="K46" s="111"/>
      <c r="L46" s="111"/>
      <c r="M46" s="111"/>
      <c r="N46" s="111" t="s">
        <v>21</v>
      </c>
      <c r="O46" s="111"/>
      <c r="P46" s="111"/>
      <c r="Q46" s="111" t="s">
        <v>21</v>
      </c>
      <c r="R46" s="111"/>
      <c r="S46" s="111"/>
      <c r="T46" s="111"/>
      <c r="U46" s="111"/>
      <c r="V46" s="111"/>
      <c r="W46" s="111" t="s">
        <v>21</v>
      </c>
      <c r="X46" s="111" t="s">
        <v>21</v>
      </c>
      <c r="Y46" s="111"/>
      <c r="Z46" s="111"/>
      <c r="AA46" s="111"/>
      <c r="AB46" s="111"/>
      <c r="AC46" s="111"/>
      <c r="AD46" s="111" t="s">
        <v>21</v>
      </c>
      <c r="AE46" s="111" t="s">
        <v>21</v>
      </c>
      <c r="AF46" s="241"/>
      <c r="AG46" s="86">
        <v>2</v>
      </c>
      <c r="AH46" s="87">
        <v>0.2857142857142857</v>
      </c>
      <c r="AI46" s="87" t="s">
        <v>114</v>
      </c>
      <c r="AJ46" s="91" t="s">
        <v>20</v>
      </c>
      <c r="AK46" s="93">
        <v>2</v>
      </c>
      <c r="AL46" s="87">
        <v>0.2857142857142857</v>
      </c>
      <c r="AM46" s="87" t="s">
        <v>114</v>
      </c>
      <c r="AN46" s="89" t="s">
        <v>20</v>
      </c>
      <c r="AO46" s="93">
        <v>2</v>
      </c>
      <c r="AP46" s="87">
        <v>0.2857142857142857</v>
      </c>
      <c r="AQ46" s="87" t="s">
        <v>114</v>
      </c>
      <c r="AR46" s="89" t="s">
        <v>20</v>
      </c>
      <c r="AS46" s="93">
        <v>2</v>
      </c>
      <c r="AT46" s="87">
        <v>0.2857142857142857</v>
      </c>
      <c r="AU46" s="87" t="s">
        <v>114</v>
      </c>
      <c r="AV46" s="89" t="s">
        <v>20</v>
      </c>
      <c r="AW46" s="95">
        <v>8</v>
      </c>
      <c r="AX46" s="42">
        <v>0.2857142857142857</v>
      </c>
      <c r="AY46" s="42" t="s">
        <v>114</v>
      </c>
      <c r="AZ46" s="71" t="s">
        <v>20</v>
      </c>
      <c r="BA46" s="39">
        <v>49</v>
      </c>
      <c r="BB46" s="40">
        <v>0.35766423357664234</v>
      </c>
    </row>
    <row r="47" spans="1:54" s="8" customFormat="1" ht="12.75" customHeight="1" x14ac:dyDescent="0.2">
      <c r="A47"/>
      <c r="B47" s="174" t="s">
        <v>60</v>
      </c>
      <c r="C47" s="5" t="s">
        <v>1</v>
      </c>
      <c r="D47" s="21">
        <v>46013</v>
      </c>
      <c r="E47" s="21">
        <v>46014</v>
      </c>
      <c r="F47" s="21">
        <v>46015</v>
      </c>
      <c r="G47" s="21">
        <v>46016</v>
      </c>
      <c r="H47" s="21">
        <v>46017</v>
      </c>
      <c r="I47" s="21">
        <v>46018</v>
      </c>
      <c r="J47" s="21">
        <v>46019</v>
      </c>
      <c r="K47" s="21">
        <v>46020</v>
      </c>
      <c r="L47" s="21">
        <v>46021</v>
      </c>
      <c r="M47" s="21">
        <v>46022</v>
      </c>
      <c r="N47" s="21">
        <v>46023</v>
      </c>
      <c r="O47" s="21">
        <v>46024</v>
      </c>
      <c r="P47" s="21">
        <v>46025</v>
      </c>
      <c r="Q47" s="21">
        <v>46026</v>
      </c>
      <c r="R47" s="21">
        <v>46027</v>
      </c>
      <c r="S47" s="21">
        <v>46028</v>
      </c>
      <c r="T47" s="21">
        <v>46029</v>
      </c>
      <c r="U47" s="21">
        <v>46030</v>
      </c>
      <c r="V47" s="21">
        <v>46031</v>
      </c>
      <c r="W47" s="21">
        <v>46032</v>
      </c>
      <c r="X47" s="21">
        <v>46033</v>
      </c>
      <c r="Y47" s="21">
        <v>46034</v>
      </c>
      <c r="Z47" s="21">
        <v>46035</v>
      </c>
      <c r="AA47" s="21">
        <v>46036</v>
      </c>
      <c r="AB47" s="21">
        <v>46037</v>
      </c>
      <c r="AC47" s="21">
        <v>46038</v>
      </c>
      <c r="AD47" s="21">
        <v>46039</v>
      </c>
      <c r="AE47" s="21">
        <v>46040</v>
      </c>
      <c r="AF47" s="242" t="s">
        <v>2</v>
      </c>
      <c r="AG47" s="179" t="s">
        <v>48</v>
      </c>
      <c r="AH47" s="180"/>
      <c r="AI47" s="180"/>
      <c r="AJ47" s="180"/>
      <c r="AK47" s="183" t="s">
        <v>49</v>
      </c>
      <c r="AL47" s="180"/>
      <c r="AM47" s="180"/>
      <c r="AN47" s="184"/>
      <c r="AO47" s="183" t="s">
        <v>50</v>
      </c>
      <c r="AP47" s="180"/>
      <c r="AQ47" s="180"/>
      <c r="AR47" s="184"/>
      <c r="AS47" s="183" t="s">
        <v>69</v>
      </c>
      <c r="AT47" s="180"/>
      <c r="AU47" s="180"/>
      <c r="AV47" s="184"/>
      <c r="AW47" s="206" t="s">
        <v>3</v>
      </c>
      <c r="AX47" s="206"/>
      <c r="AY47" s="206"/>
      <c r="AZ47" s="207"/>
      <c r="BA47" s="210" t="s">
        <v>4</v>
      </c>
      <c r="BB47" s="211"/>
    </row>
    <row r="48" spans="1:54" s="8" customFormat="1" ht="12.75" customHeight="1" x14ac:dyDescent="0.2">
      <c r="A48"/>
      <c r="B48" s="175"/>
      <c r="C48" s="6" t="s">
        <v>12</v>
      </c>
      <c r="D48" s="22">
        <v>46013</v>
      </c>
      <c r="E48" s="22">
        <v>46014</v>
      </c>
      <c r="F48" s="22">
        <v>46015</v>
      </c>
      <c r="G48" s="22">
        <v>46016</v>
      </c>
      <c r="H48" s="22">
        <v>46017</v>
      </c>
      <c r="I48" s="22">
        <v>46018</v>
      </c>
      <c r="J48" s="22">
        <v>46019</v>
      </c>
      <c r="K48" s="22">
        <v>46020</v>
      </c>
      <c r="L48" s="22">
        <v>46021</v>
      </c>
      <c r="M48" s="22">
        <v>46022</v>
      </c>
      <c r="N48" s="22">
        <v>46023</v>
      </c>
      <c r="O48" s="22">
        <v>46024</v>
      </c>
      <c r="P48" s="22">
        <v>46025</v>
      </c>
      <c r="Q48" s="22">
        <v>46026</v>
      </c>
      <c r="R48" s="22">
        <v>46027</v>
      </c>
      <c r="S48" s="22">
        <v>46028</v>
      </c>
      <c r="T48" s="22">
        <v>46029</v>
      </c>
      <c r="U48" s="22">
        <v>46030</v>
      </c>
      <c r="V48" s="22">
        <v>46031</v>
      </c>
      <c r="W48" s="22">
        <v>46032</v>
      </c>
      <c r="X48" s="22">
        <v>46033</v>
      </c>
      <c r="Y48" s="22">
        <v>46034</v>
      </c>
      <c r="Z48" s="22">
        <v>46035</v>
      </c>
      <c r="AA48" s="22">
        <v>46036</v>
      </c>
      <c r="AB48" s="22">
        <v>46037</v>
      </c>
      <c r="AC48" s="22">
        <v>46038</v>
      </c>
      <c r="AD48" s="22">
        <v>46039</v>
      </c>
      <c r="AE48" s="22">
        <v>46040</v>
      </c>
      <c r="AF48" s="243"/>
      <c r="AG48" s="181"/>
      <c r="AH48" s="182"/>
      <c r="AI48" s="182"/>
      <c r="AJ48" s="182"/>
      <c r="AK48" s="185"/>
      <c r="AL48" s="182"/>
      <c r="AM48" s="182"/>
      <c r="AN48" s="186"/>
      <c r="AO48" s="185"/>
      <c r="AP48" s="182"/>
      <c r="AQ48" s="182"/>
      <c r="AR48" s="186"/>
      <c r="AS48" s="185"/>
      <c r="AT48" s="182"/>
      <c r="AU48" s="182"/>
      <c r="AV48" s="186"/>
      <c r="AW48" s="208"/>
      <c r="AX48" s="208"/>
      <c r="AY48" s="208"/>
      <c r="AZ48" s="209"/>
      <c r="BA48" s="212"/>
      <c r="BB48" s="213"/>
    </row>
    <row r="49" spans="1:54" ht="12.75" customHeight="1" x14ac:dyDescent="0.2">
      <c r="B49" s="175"/>
      <c r="C49" s="6" t="s">
        <v>13</v>
      </c>
      <c r="D49" s="20">
        <v>46013</v>
      </c>
      <c r="E49" s="20">
        <v>46014</v>
      </c>
      <c r="F49" s="20">
        <v>46015</v>
      </c>
      <c r="G49" s="20">
        <v>46016</v>
      </c>
      <c r="H49" s="20">
        <v>46017</v>
      </c>
      <c r="I49" s="20">
        <v>46018</v>
      </c>
      <c r="J49" s="20">
        <v>46019</v>
      </c>
      <c r="K49" s="20">
        <v>46020</v>
      </c>
      <c r="L49" s="20">
        <v>46021</v>
      </c>
      <c r="M49" s="20">
        <v>46022</v>
      </c>
      <c r="N49" s="20">
        <v>46023</v>
      </c>
      <c r="O49" s="20">
        <v>46024</v>
      </c>
      <c r="P49" s="20">
        <v>46025</v>
      </c>
      <c r="Q49" s="20">
        <v>46026</v>
      </c>
      <c r="R49" s="20">
        <v>46027</v>
      </c>
      <c r="S49" s="20">
        <v>46028</v>
      </c>
      <c r="T49" s="20">
        <v>46029</v>
      </c>
      <c r="U49" s="20">
        <v>46030</v>
      </c>
      <c r="V49" s="20">
        <v>46031</v>
      </c>
      <c r="W49" s="20">
        <v>46032</v>
      </c>
      <c r="X49" s="20">
        <v>46033</v>
      </c>
      <c r="Y49" s="20">
        <v>46034</v>
      </c>
      <c r="Z49" s="20">
        <v>46035</v>
      </c>
      <c r="AA49" s="20">
        <v>46036</v>
      </c>
      <c r="AB49" s="20">
        <v>46037</v>
      </c>
      <c r="AC49" s="20">
        <v>46038</v>
      </c>
      <c r="AD49" s="20">
        <v>46039</v>
      </c>
      <c r="AE49" s="20">
        <v>46040</v>
      </c>
      <c r="AF49" s="239">
        <v>6</v>
      </c>
      <c r="AG49" s="203" t="s">
        <v>14</v>
      </c>
      <c r="AH49" s="187" t="s">
        <v>15</v>
      </c>
      <c r="AI49" s="190" t="s">
        <v>53</v>
      </c>
      <c r="AJ49" s="193" t="s">
        <v>126</v>
      </c>
      <c r="AK49" s="187" t="s">
        <v>14</v>
      </c>
      <c r="AL49" s="187" t="s">
        <v>15</v>
      </c>
      <c r="AM49" s="190" t="s">
        <v>53</v>
      </c>
      <c r="AN49" s="193" t="s">
        <v>126</v>
      </c>
      <c r="AO49" s="187" t="s">
        <v>14</v>
      </c>
      <c r="AP49" s="187" t="s">
        <v>15</v>
      </c>
      <c r="AQ49" s="190" t="s">
        <v>53</v>
      </c>
      <c r="AR49" s="193" t="s">
        <v>126</v>
      </c>
      <c r="AS49" s="187" t="s">
        <v>14</v>
      </c>
      <c r="AT49" s="187" t="s">
        <v>15</v>
      </c>
      <c r="AU49" s="190" t="s">
        <v>53</v>
      </c>
      <c r="AV49" s="224" t="s">
        <v>126</v>
      </c>
      <c r="AW49" s="227" t="s">
        <v>14</v>
      </c>
      <c r="AX49" s="230" t="s">
        <v>15</v>
      </c>
      <c r="AY49" s="244" t="s">
        <v>53</v>
      </c>
      <c r="AZ49" s="236" t="s">
        <v>54</v>
      </c>
      <c r="BA49" s="218" t="s">
        <v>14</v>
      </c>
      <c r="BB49" s="221" t="s">
        <v>16</v>
      </c>
    </row>
    <row r="50" spans="1:54" ht="37.5" customHeight="1" x14ac:dyDescent="0.2">
      <c r="B50" s="175"/>
      <c r="C50" s="215" t="s">
        <v>17</v>
      </c>
      <c r="D50" s="143"/>
      <c r="E50" s="143"/>
      <c r="F50" s="143"/>
      <c r="G50" s="143"/>
      <c r="H50" s="143"/>
      <c r="I50" s="143"/>
      <c r="J50" s="143"/>
      <c r="K50" s="143" t="s">
        <v>121</v>
      </c>
      <c r="L50" s="143" t="s">
        <v>121</v>
      </c>
      <c r="M50" s="143" t="s">
        <v>121</v>
      </c>
      <c r="N50" s="143" t="s">
        <v>121</v>
      </c>
      <c r="O50" s="143" t="s">
        <v>121</v>
      </c>
      <c r="P50" s="143" t="s">
        <v>121</v>
      </c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240"/>
      <c r="AG50" s="204"/>
      <c r="AH50" s="188"/>
      <c r="AI50" s="191"/>
      <c r="AJ50" s="194"/>
      <c r="AK50" s="188"/>
      <c r="AL50" s="188"/>
      <c r="AM50" s="191"/>
      <c r="AN50" s="194"/>
      <c r="AO50" s="188"/>
      <c r="AP50" s="188"/>
      <c r="AQ50" s="191"/>
      <c r="AR50" s="194"/>
      <c r="AS50" s="188"/>
      <c r="AT50" s="188"/>
      <c r="AU50" s="191"/>
      <c r="AV50" s="225"/>
      <c r="AW50" s="228"/>
      <c r="AX50" s="231"/>
      <c r="AY50" s="245"/>
      <c r="AZ50" s="237"/>
      <c r="BA50" s="219"/>
      <c r="BB50" s="222"/>
    </row>
    <row r="51" spans="1:54" ht="24" customHeight="1" x14ac:dyDescent="0.2">
      <c r="A51" s="7"/>
      <c r="B51" s="175"/>
      <c r="C51" s="216"/>
      <c r="D51" s="145" t="s">
        <v>111</v>
      </c>
      <c r="E51" s="145" t="s">
        <v>111</v>
      </c>
      <c r="F51" s="145" t="s">
        <v>111</v>
      </c>
      <c r="G51" s="147" t="s">
        <v>111</v>
      </c>
      <c r="H51" s="145" t="s">
        <v>111</v>
      </c>
      <c r="I51" s="145" t="s">
        <v>111</v>
      </c>
      <c r="J51" s="145" t="s">
        <v>111</v>
      </c>
      <c r="K51" s="145" t="s">
        <v>111</v>
      </c>
      <c r="L51" s="145" t="s">
        <v>111</v>
      </c>
      <c r="M51" s="145" t="s">
        <v>111</v>
      </c>
      <c r="N51" s="145" t="s">
        <v>23</v>
      </c>
      <c r="O51" s="145" t="s">
        <v>111</v>
      </c>
      <c r="P51" s="145" t="s">
        <v>111</v>
      </c>
      <c r="Q51" s="145" t="s">
        <v>111</v>
      </c>
      <c r="R51" s="145" t="s">
        <v>111</v>
      </c>
      <c r="S51" s="146" t="s">
        <v>111</v>
      </c>
      <c r="T51" s="145" t="s">
        <v>111</v>
      </c>
      <c r="U51" s="145" t="s">
        <v>111</v>
      </c>
      <c r="V51" s="145" t="s">
        <v>111</v>
      </c>
      <c r="W51" s="145" t="s">
        <v>111</v>
      </c>
      <c r="X51" s="145" t="s">
        <v>111</v>
      </c>
      <c r="Y51" s="145" t="s">
        <v>24</v>
      </c>
      <c r="Z51" s="145" t="s">
        <v>111</v>
      </c>
      <c r="AA51" s="145" t="s">
        <v>111</v>
      </c>
      <c r="AB51" s="145" t="s">
        <v>111</v>
      </c>
      <c r="AC51" s="145" t="s">
        <v>111</v>
      </c>
      <c r="AD51" s="145" t="s">
        <v>111</v>
      </c>
      <c r="AE51" s="145" t="s">
        <v>111</v>
      </c>
      <c r="AF51" s="240"/>
      <c r="AG51" s="205"/>
      <c r="AH51" s="189"/>
      <c r="AI51" s="192"/>
      <c r="AJ51" s="195"/>
      <c r="AK51" s="189"/>
      <c r="AL51" s="189"/>
      <c r="AM51" s="192"/>
      <c r="AN51" s="195"/>
      <c r="AO51" s="189"/>
      <c r="AP51" s="189"/>
      <c r="AQ51" s="192"/>
      <c r="AR51" s="195"/>
      <c r="AS51" s="189"/>
      <c r="AT51" s="189"/>
      <c r="AU51" s="192"/>
      <c r="AV51" s="226"/>
      <c r="AW51" s="229"/>
      <c r="AX51" s="232"/>
      <c r="AY51" s="246"/>
      <c r="AZ51" s="238"/>
      <c r="BA51" s="220"/>
      <c r="BB51" s="223"/>
    </row>
    <row r="52" spans="1:54" ht="13.5" customHeight="1" x14ac:dyDescent="0.2">
      <c r="A52" s="8"/>
      <c r="B52" s="175"/>
      <c r="C52" s="6" t="s">
        <v>18</v>
      </c>
      <c r="D52" s="110"/>
      <c r="E52" s="110"/>
      <c r="F52" s="110"/>
      <c r="G52" s="110"/>
      <c r="H52" s="110"/>
      <c r="I52" s="110" t="s">
        <v>21</v>
      </c>
      <c r="J52" s="110" t="s">
        <v>21</v>
      </c>
      <c r="K52" s="110" t="s">
        <v>119</v>
      </c>
      <c r="L52" s="110" t="s">
        <v>119</v>
      </c>
      <c r="M52" s="110" t="s">
        <v>119</v>
      </c>
      <c r="N52" s="110" t="s">
        <v>119</v>
      </c>
      <c r="O52" s="110" t="s">
        <v>119</v>
      </c>
      <c r="P52" s="110" t="s">
        <v>119</v>
      </c>
      <c r="Q52" s="110" t="s">
        <v>21</v>
      </c>
      <c r="R52" s="110"/>
      <c r="S52" s="110"/>
      <c r="T52" s="110"/>
      <c r="U52" s="110"/>
      <c r="V52" s="110"/>
      <c r="W52" s="110" t="s">
        <v>21</v>
      </c>
      <c r="X52" s="110" t="s">
        <v>21</v>
      </c>
      <c r="Y52" s="110"/>
      <c r="Z52" s="110"/>
      <c r="AA52" s="110"/>
      <c r="AB52" s="110"/>
      <c r="AC52" s="110"/>
      <c r="AD52" s="110" t="s">
        <v>21</v>
      </c>
      <c r="AE52" s="110" t="s">
        <v>21</v>
      </c>
      <c r="AF52" s="240"/>
      <c r="AG52" s="84">
        <v>2</v>
      </c>
      <c r="AH52" s="85">
        <v>0.2857142857142857</v>
      </c>
      <c r="AI52" s="85" t="s">
        <v>114</v>
      </c>
      <c r="AJ52" s="90" t="s">
        <v>20</v>
      </c>
      <c r="AK52" s="92">
        <v>1</v>
      </c>
      <c r="AL52" s="85">
        <v>1</v>
      </c>
      <c r="AM52" s="85" t="s">
        <v>114</v>
      </c>
      <c r="AN52" s="88" t="s">
        <v>20</v>
      </c>
      <c r="AO52" s="92">
        <v>2</v>
      </c>
      <c r="AP52" s="85">
        <v>0.2857142857142857</v>
      </c>
      <c r="AQ52" s="85" t="s">
        <v>114</v>
      </c>
      <c r="AR52" s="88" t="s">
        <v>20</v>
      </c>
      <c r="AS52" s="92">
        <v>2</v>
      </c>
      <c r="AT52" s="85">
        <v>0.2857142857142857</v>
      </c>
      <c r="AU52" s="85" t="s">
        <v>114</v>
      </c>
      <c r="AV52" s="88" t="s">
        <v>20</v>
      </c>
      <c r="AW52" s="94">
        <v>7</v>
      </c>
      <c r="AX52" s="41">
        <v>0.31818181818181818</v>
      </c>
      <c r="AY52" s="41" t="s">
        <v>114</v>
      </c>
      <c r="AZ52" s="70" t="s">
        <v>20</v>
      </c>
      <c r="BA52" s="37">
        <v>47</v>
      </c>
      <c r="BB52" s="38">
        <v>0.29559748427672955</v>
      </c>
    </row>
    <row r="53" spans="1:54" ht="13.5" customHeight="1" thickBot="1" x14ac:dyDescent="0.25">
      <c r="A53" s="8"/>
      <c r="B53" s="176"/>
      <c r="C53" s="9" t="s">
        <v>19</v>
      </c>
      <c r="D53" s="111"/>
      <c r="E53" s="111"/>
      <c r="F53" s="111"/>
      <c r="G53" s="111"/>
      <c r="H53" s="111"/>
      <c r="I53" s="111" t="s">
        <v>21</v>
      </c>
      <c r="J53" s="111" t="s">
        <v>21</v>
      </c>
      <c r="K53" s="111"/>
      <c r="L53" s="111"/>
      <c r="M53" s="111"/>
      <c r="N53" s="111"/>
      <c r="O53" s="111"/>
      <c r="P53" s="111"/>
      <c r="Q53" s="111" t="s">
        <v>21</v>
      </c>
      <c r="R53" s="111"/>
      <c r="S53" s="111"/>
      <c r="T53" s="111"/>
      <c r="U53" s="111"/>
      <c r="V53" s="111"/>
      <c r="W53" s="111" t="s">
        <v>21</v>
      </c>
      <c r="X53" s="111" t="s">
        <v>21</v>
      </c>
      <c r="Y53" s="111"/>
      <c r="Z53" s="111"/>
      <c r="AA53" s="111"/>
      <c r="AB53" s="111"/>
      <c r="AC53" s="111"/>
      <c r="AD53" s="111" t="s">
        <v>21</v>
      </c>
      <c r="AE53" s="111" t="s">
        <v>21</v>
      </c>
      <c r="AF53" s="241"/>
      <c r="AG53" s="86">
        <v>2</v>
      </c>
      <c r="AH53" s="87">
        <v>0.2857142857142857</v>
      </c>
      <c r="AI53" s="87" t="s">
        <v>114</v>
      </c>
      <c r="AJ53" s="91" t="s">
        <v>20</v>
      </c>
      <c r="AK53" s="93">
        <v>1</v>
      </c>
      <c r="AL53" s="87">
        <v>0.14285714285714285</v>
      </c>
      <c r="AM53" s="87" t="s">
        <v>115</v>
      </c>
      <c r="AN53" s="89" t="s">
        <v>20</v>
      </c>
      <c r="AO53" s="93">
        <v>2</v>
      </c>
      <c r="AP53" s="87">
        <v>0.2857142857142857</v>
      </c>
      <c r="AQ53" s="87" t="s">
        <v>114</v>
      </c>
      <c r="AR53" s="89" t="s">
        <v>20</v>
      </c>
      <c r="AS53" s="93">
        <v>2</v>
      </c>
      <c r="AT53" s="87">
        <v>0.2857142857142857</v>
      </c>
      <c r="AU53" s="87" t="s">
        <v>114</v>
      </c>
      <c r="AV53" s="89" t="s">
        <v>20</v>
      </c>
      <c r="AW53" s="95">
        <v>7</v>
      </c>
      <c r="AX53" s="42">
        <v>0.31818181818181818</v>
      </c>
      <c r="AY53" s="42" t="s">
        <v>114</v>
      </c>
      <c r="AZ53" s="71" t="s">
        <v>20</v>
      </c>
      <c r="BA53" s="39">
        <v>56</v>
      </c>
      <c r="BB53" s="40">
        <v>0.3522012578616352</v>
      </c>
    </row>
    <row r="54" spans="1:54" ht="13.5" customHeight="1" x14ac:dyDescent="0.2">
      <c r="B54" s="174" t="s">
        <v>61</v>
      </c>
      <c r="C54" s="5" t="s">
        <v>1</v>
      </c>
      <c r="D54" s="21">
        <v>46041</v>
      </c>
      <c r="E54" s="21">
        <v>46042</v>
      </c>
      <c r="F54" s="21">
        <v>46043</v>
      </c>
      <c r="G54" s="21">
        <v>46044</v>
      </c>
      <c r="H54" s="21">
        <v>46045</v>
      </c>
      <c r="I54" s="21">
        <v>46046</v>
      </c>
      <c r="J54" s="21">
        <v>46047</v>
      </c>
      <c r="K54" s="21">
        <v>46048</v>
      </c>
      <c r="L54" s="21">
        <v>46049</v>
      </c>
      <c r="M54" s="21">
        <v>46050</v>
      </c>
      <c r="N54" s="21">
        <v>46051</v>
      </c>
      <c r="O54" s="21">
        <v>46052</v>
      </c>
      <c r="P54" s="21">
        <v>46053</v>
      </c>
      <c r="Q54" s="21">
        <v>46054</v>
      </c>
      <c r="R54" s="21">
        <v>46055</v>
      </c>
      <c r="S54" s="21">
        <v>46056</v>
      </c>
      <c r="T54" s="21">
        <v>46057</v>
      </c>
      <c r="U54" s="21">
        <v>46058</v>
      </c>
      <c r="V54" s="21">
        <v>46059</v>
      </c>
      <c r="W54" s="21">
        <v>46060</v>
      </c>
      <c r="X54" s="21">
        <v>46061</v>
      </c>
      <c r="Y54" s="21">
        <v>46062</v>
      </c>
      <c r="Z54" s="21">
        <v>46063</v>
      </c>
      <c r="AA54" s="21">
        <v>46064</v>
      </c>
      <c r="AB54" s="21">
        <v>46065</v>
      </c>
      <c r="AC54" s="21">
        <v>46066</v>
      </c>
      <c r="AD54" s="21">
        <v>46067</v>
      </c>
      <c r="AE54" s="21">
        <v>46068</v>
      </c>
      <c r="AF54" s="242" t="s">
        <v>2</v>
      </c>
      <c r="AG54" s="179" t="s">
        <v>48</v>
      </c>
      <c r="AH54" s="180"/>
      <c r="AI54" s="180"/>
      <c r="AJ54" s="180"/>
      <c r="AK54" s="183" t="s">
        <v>49</v>
      </c>
      <c r="AL54" s="180"/>
      <c r="AM54" s="180"/>
      <c r="AN54" s="184"/>
      <c r="AO54" s="183" t="s">
        <v>50</v>
      </c>
      <c r="AP54" s="180"/>
      <c r="AQ54" s="180"/>
      <c r="AR54" s="184"/>
      <c r="AS54" s="183" t="s">
        <v>69</v>
      </c>
      <c r="AT54" s="180"/>
      <c r="AU54" s="180"/>
      <c r="AV54" s="184"/>
      <c r="AW54" s="206" t="s">
        <v>3</v>
      </c>
      <c r="AX54" s="206"/>
      <c r="AY54" s="206"/>
      <c r="AZ54" s="207"/>
      <c r="BA54" s="210" t="s">
        <v>4</v>
      </c>
      <c r="BB54" s="211"/>
    </row>
    <row r="55" spans="1:54" ht="13.5" customHeight="1" x14ac:dyDescent="0.2">
      <c r="B55" s="175"/>
      <c r="C55" s="6" t="s">
        <v>12</v>
      </c>
      <c r="D55" s="22">
        <v>46041</v>
      </c>
      <c r="E55" s="22">
        <v>46042</v>
      </c>
      <c r="F55" s="22">
        <v>46043</v>
      </c>
      <c r="G55" s="22">
        <v>46044</v>
      </c>
      <c r="H55" s="22">
        <v>46045</v>
      </c>
      <c r="I55" s="22">
        <v>46046</v>
      </c>
      <c r="J55" s="22">
        <v>46047</v>
      </c>
      <c r="K55" s="22">
        <v>46048</v>
      </c>
      <c r="L55" s="22">
        <v>46049</v>
      </c>
      <c r="M55" s="22">
        <v>46050</v>
      </c>
      <c r="N55" s="22">
        <v>46051</v>
      </c>
      <c r="O55" s="22">
        <v>46052</v>
      </c>
      <c r="P55" s="22">
        <v>46053</v>
      </c>
      <c r="Q55" s="22">
        <v>46054</v>
      </c>
      <c r="R55" s="22">
        <v>46055</v>
      </c>
      <c r="S55" s="22">
        <v>46056</v>
      </c>
      <c r="T55" s="22">
        <v>46057</v>
      </c>
      <c r="U55" s="22">
        <v>46058</v>
      </c>
      <c r="V55" s="22">
        <v>46059</v>
      </c>
      <c r="W55" s="22">
        <v>46060</v>
      </c>
      <c r="X55" s="22">
        <v>46061</v>
      </c>
      <c r="Y55" s="22">
        <v>46062</v>
      </c>
      <c r="Z55" s="22">
        <v>46063</v>
      </c>
      <c r="AA55" s="22">
        <v>46064</v>
      </c>
      <c r="AB55" s="22">
        <v>46065</v>
      </c>
      <c r="AC55" s="22">
        <v>46066</v>
      </c>
      <c r="AD55" s="22">
        <v>46067</v>
      </c>
      <c r="AE55" s="22">
        <v>46068</v>
      </c>
      <c r="AF55" s="243"/>
      <c r="AG55" s="181"/>
      <c r="AH55" s="182"/>
      <c r="AI55" s="182"/>
      <c r="AJ55" s="182"/>
      <c r="AK55" s="185"/>
      <c r="AL55" s="182"/>
      <c r="AM55" s="182"/>
      <c r="AN55" s="186"/>
      <c r="AO55" s="185"/>
      <c r="AP55" s="182"/>
      <c r="AQ55" s="182"/>
      <c r="AR55" s="186"/>
      <c r="AS55" s="185"/>
      <c r="AT55" s="182"/>
      <c r="AU55" s="182"/>
      <c r="AV55" s="186"/>
      <c r="AW55" s="208"/>
      <c r="AX55" s="208"/>
      <c r="AY55" s="208"/>
      <c r="AZ55" s="209"/>
      <c r="BA55" s="212"/>
      <c r="BB55" s="213"/>
    </row>
    <row r="56" spans="1:54" s="7" customFormat="1" ht="13.5" customHeight="1" x14ac:dyDescent="0.2">
      <c r="A56"/>
      <c r="B56" s="175"/>
      <c r="C56" s="6" t="s">
        <v>13</v>
      </c>
      <c r="D56" s="20">
        <v>46041</v>
      </c>
      <c r="E56" s="20">
        <v>46042</v>
      </c>
      <c r="F56" s="20">
        <v>46043</v>
      </c>
      <c r="G56" s="20">
        <v>46044</v>
      </c>
      <c r="H56" s="20">
        <v>46045</v>
      </c>
      <c r="I56" s="20">
        <v>46046</v>
      </c>
      <c r="J56" s="20">
        <v>46047</v>
      </c>
      <c r="K56" s="20">
        <v>46048</v>
      </c>
      <c r="L56" s="20">
        <v>46049</v>
      </c>
      <c r="M56" s="20">
        <v>46050</v>
      </c>
      <c r="N56" s="20">
        <v>46051</v>
      </c>
      <c r="O56" s="20">
        <v>46052</v>
      </c>
      <c r="P56" s="20">
        <v>46053</v>
      </c>
      <c r="Q56" s="20">
        <v>46054</v>
      </c>
      <c r="R56" s="20">
        <v>46055</v>
      </c>
      <c r="S56" s="20">
        <v>46056</v>
      </c>
      <c r="T56" s="20">
        <v>46057</v>
      </c>
      <c r="U56" s="20">
        <v>46058</v>
      </c>
      <c r="V56" s="20">
        <v>46059</v>
      </c>
      <c r="W56" s="20">
        <v>46060</v>
      </c>
      <c r="X56" s="20">
        <v>46061</v>
      </c>
      <c r="Y56" s="20">
        <v>46062</v>
      </c>
      <c r="Z56" s="20">
        <v>46063</v>
      </c>
      <c r="AA56" s="20">
        <v>46064</v>
      </c>
      <c r="AB56" s="20">
        <v>46065</v>
      </c>
      <c r="AC56" s="20">
        <v>46066</v>
      </c>
      <c r="AD56" s="20">
        <v>46067</v>
      </c>
      <c r="AE56" s="20">
        <v>46068</v>
      </c>
      <c r="AF56" s="239">
        <v>0</v>
      </c>
      <c r="AG56" s="203" t="s">
        <v>14</v>
      </c>
      <c r="AH56" s="187" t="s">
        <v>15</v>
      </c>
      <c r="AI56" s="190" t="s">
        <v>53</v>
      </c>
      <c r="AJ56" s="193" t="s">
        <v>126</v>
      </c>
      <c r="AK56" s="187" t="s">
        <v>14</v>
      </c>
      <c r="AL56" s="187" t="s">
        <v>15</v>
      </c>
      <c r="AM56" s="190" t="s">
        <v>53</v>
      </c>
      <c r="AN56" s="193" t="s">
        <v>126</v>
      </c>
      <c r="AO56" s="187" t="s">
        <v>14</v>
      </c>
      <c r="AP56" s="187" t="s">
        <v>15</v>
      </c>
      <c r="AQ56" s="190" t="s">
        <v>53</v>
      </c>
      <c r="AR56" s="193" t="s">
        <v>126</v>
      </c>
      <c r="AS56" s="187" t="s">
        <v>14</v>
      </c>
      <c r="AT56" s="187" t="s">
        <v>15</v>
      </c>
      <c r="AU56" s="190" t="s">
        <v>53</v>
      </c>
      <c r="AV56" s="224" t="s">
        <v>126</v>
      </c>
      <c r="AW56" s="227" t="s">
        <v>14</v>
      </c>
      <c r="AX56" s="230" t="s">
        <v>15</v>
      </c>
      <c r="AY56" s="244" t="s">
        <v>53</v>
      </c>
      <c r="AZ56" s="236" t="s">
        <v>54</v>
      </c>
      <c r="BA56" s="218" t="s">
        <v>14</v>
      </c>
      <c r="BB56" s="221" t="s">
        <v>16</v>
      </c>
    </row>
    <row r="57" spans="1:54" s="8" customFormat="1" ht="37.5" customHeight="1" x14ac:dyDescent="0.2">
      <c r="A57"/>
      <c r="B57" s="175"/>
      <c r="C57" s="215" t="s">
        <v>17</v>
      </c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240"/>
      <c r="AG57" s="204"/>
      <c r="AH57" s="188"/>
      <c r="AI57" s="191"/>
      <c r="AJ57" s="194"/>
      <c r="AK57" s="188"/>
      <c r="AL57" s="188"/>
      <c r="AM57" s="191"/>
      <c r="AN57" s="194"/>
      <c r="AO57" s="188"/>
      <c r="AP57" s="188"/>
      <c r="AQ57" s="191"/>
      <c r="AR57" s="194"/>
      <c r="AS57" s="188"/>
      <c r="AT57" s="188"/>
      <c r="AU57" s="191"/>
      <c r="AV57" s="225"/>
      <c r="AW57" s="228"/>
      <c r="AX57" s="231"/>
      <c r="AY57" s="245"/>
      <c r="AZ57" s="237"/>
      <c r="BA57" s="219"/>
      <c r="BB57" s="222"/>
    </row>
    <row r="58" spans="1:54" s="8" customFormat="1" ht="24" customHeight="1" x14ac:dyDescent="0.2">
      <c r="A58" s="7"/>
      <c r="B58" s="175"/>
      <c r="C58" s="216"/>
      <c r="D58" s="145" t="s">
        <v>111</v>
      </c>
      <c r="E58" s="145" t="s">
        <v>111</v>
      </c>
      <c r="F58" s="145" t="s">
        <v>111</v>
      </c>
      <c r="G58" s="147" t="s">
        <v>111</v>
      </c>
      <c r="H58" s="145" t="s">
        <v>111</v>
      </c>
      <c r="I58" s="145" t="s">
        <v>111</v>
      </c>
      <c r="J58" s="145" t="s">
        <v>111</v>
      </c>
      <c r="K58" s="145" t="s">
        <v>111</v>
      </c>
      <c r="L58" s="145" t="s">
        <v>111</v>
      </c>
      <c r="M58" s="145" t="s">
        <v>111</v>
      </c>
      <c r="N58" s="145" t="s">
        <v>111</v>
      </c>
      <c r="O58" s="145" t="s">
        <v>111</v>
      </c>
      <c r="P58" s="145" t="s">
        <v>111</v>
      </c>
      <c r="Q58" s="145" t="s">
        <v>111</v>
      </c>
      <c r="R58" s="145" t="s">
        <v>111</v>
      </c>
      <c r="S58" s="146" t="s">
        <v>111</v>
      </c>
      <c r="T58" s="145" t="s">
        <v>111</v>
      </c>
      <c r="U58" s="145" t="s">
        <v>111</v>
      </c>
      <c r="V58" s="145" t="s">
        <v>111</v>
      </c>
      <c r="W58" s="145" t="s">
        <v>111</v>
      </c>
      <c r="X58" s="145" t="s">
        <v>111</v>
      </c>
      <c r="Y58" s="145" t="s">
        <v>111</v>
      </c>
      <c r="Z58" s="145" t="s">
        <v>111</v>
      </c>
      <c r="AA58" s="145" t="s">
        <v>25</v>
      </c>
      <c r="AB58" s="145" t="s">
        <v>111</v>
      </c>
      <c r="AC58" s="145" t="s">
        <v>111</v>
      </c>
      <c r="AD58" s="145" t="s">
        <v>111</v>
      </c>
      <c r="AE58" s="145" t="s">
        <v>111</v>
      </c>
      <c r="AF58" s="240"/>
      <c r="AG58" s="205"/>
      <c r="AH58" s="189"/>
      <c r="AI58" s="192"/>
      <c r="AJ58" s="195"/>
      <c r="AK58" s="189"/>
      <c r="AL58" s="189"/>
      <c r="AM58" s="192"/>
      <c r="AN58" s="195"/>
      <c r="AO58" s="189"/>
      <c r="AP58" s="189"/>
      <c r="AQ58" s="192"/>
      <c r="AR58" s="195"/>
      <c r="AS58" s="189"/>
      <c r="AT58" s="189"/>
      <c r="AU58" s="192"/>
      <c r="AV58" s="226"/>
      <c r="AW58" s="229"/>
      <c r="AX58" s="232"/>
      <c r="AY58" s="246"/>
      <c r="AZ58" s="238"/>
      <c r="BA58" s="220"/>
      <c r="BB58" s="223"/>
    </row>
    <row r="59" spans="1:54" ht="13.5" customHeight="1" x14ac:dyDescent="0.2">
      <c r="A59" s="8"/>
      <c r="B59" s="175"/>
      <c r="C59" s="6" t="s">
        <v>18</v>
      </c>
      <c r="D59" s="110"/>
      <c r="E59" s="110"/>
      <c r="F59" s="110"/>
      <c r="G59" s="110"/>
      <c r="H59" s="110"/>
      <c r="I59" s="110" t="s">
        <v>21</v>
      </c>
      <c r="J59" s="110" t="s">
        <v>21</v>
      </c>
      <c r="K59" s="110"/>
      <c r="L59" s="110"/>
      <c r="M59" s="110"/>
      <c r="N59" s="110"/>
      <c r="O59" s="110"/>
      <c r="P59" s="110" t="s">
        <v>21</v>
      </c>
      <c r="Q59" s="110" t="s">
        <v>21</v>
      </c>
      <c r="R59" s="110"/>
      <c r="S59" s="110"/>
      <c r="T59" s="110"/>
      <c r="U59" s="110"/>
      <c r="V59" s="110"/>
      <c r="W59" s="110" t="s">
        <v>21</v>
      </c>
      <c r="X59" s="110" t="s">
        <v>21</v>
      </c>
      <c r="Y59" s="110"/>
      <c r="Z59" s="110"/>
      <c r="AA59" s="110"/>
      <c r="AB59" s="110"/>
      <c r="AC59" s="110"/>
      <c r="AD59" s="110" t="s">
        <v>21</v>
      </c>
      <c r="AE59" s="110" t="s">
        <v>21</v>
      </c>
      <c r="AF59" s="240"/>
      <c r="AG59" s="84">
        <v>2</v>
      </c>
      <c r="AH59" s="85">
        <v>0.2857142857142857</v>
      </c>
      <c r="AI59" s="85" t="s">
        <v>114</v>
      </c>
      <c r="AJ59" s="90" t="s">
        <v>20</v>
      </c>
      <c r="AK59" s="92">
        <v>2</v>
      </c>
      <c r="AL59" s="85">
        <v>0.2857142857142857</v>
      </c>
      <c r="AM59" s="85" t="s">
        <v>114</v>
      </c>
      <c r="AN59" s="88" t="s">
        <v>20</v>
      </c>
      <c r="AO59" s="92">
        <v>2</v>
      </c>
      <c r="AP59" s="85">
        <v>0.2857142857142857</v>
      </c>
      <c r="AQ59" s="85" t="s">
        <v>114</v>
      </c>
      <c r="AR59" s="88" t="s">
        <v>20</v>
      </c>
      <c r="AS59" s="92">
        <v>2</v>
      </c>
      <c r="AT59" s="85">
        <v>0.2857142857142857</v>
      </c>
      <c r="AU59" s="85" t="s">
        <v>114</v>
      </c>
      <c r="AV59" s="88" t="s">
        <v>20</v>
      </c>
      <c r="AW59" s="94">
        <v>8</v>
      </c>
      <c r="AX59" s="41">
        <v>0.2857142857142857</v>
      </c>
      <c r="AY59" s="41" t="s">
        <v>114</v>
      </c>
      <c r="AZ59" s="70" t="s">
        <v>20</v>
      </c>
      <c r="BA59" s="37">
        <v>55</v>
      </c>
      <c r="BB59" s="38">
        <v>0.29411764705882354</v>
      </c>
    </row>
    <row r="60" spans="1:54" ht="13.5" customHeight="1" thickBot="1" x14ac:dyDescent="0.25">
      <c r="A60" s="8"/>
      <c r="B60" s="176"/>
      <c r="C60" s="9" t="s">
        <v>19</v>
      </c>
      <c r="D60" s="111"/>
      <c r="E60" s="111"/>
      <c r="F60" s="111"/>
      <c r="G60" s="111"/>
      <c r="H60" s="111"/>
      <c r="I60" s="111" t="s">
        <v>21</v>
      </c>
      <c r="J60" s="111" t="s">
        <v>21</v>
      </c>
      <c r="K60" s="111"/>
      <c r="L60" s="111"/>
      <c r="M60" s="111"/>
      <c r="N60" s="111"/>
      <c r="O60" s="111"/>
      <c r="P60" s="111" t="s">
        <v>21</v>
      </c>
      <c r="Q60" s="111" t="s">
        <v>21</v>
      </c>
      <c r="R60" s="111"/>
      <c r="S60" s="111"/>
      <c r="T60" s="111"/>
      <c r="U60" s="111"/>
      <c r="V60" s="111"/>
      <c r="W60" s="111" t="s">
        <v>21</v>
      </c>
      <c r="X60" s="111" t="s">
        <v>21</v>
      </c>
      <c r="Y60" s="111"/>
      <c r="Z60" s="111"/>
      <c r="AA60" s="111"/>
      <c r="AB60" s="111"/>
      <c r="AC60" s="111"/>
      <c r="AD60" s="111" t="s">
        <v>21</v>
      </c>
      <c r="AE60" s="111" t="s">
        <v>21</v>
      </c>
      <c r="AF60" s="241"/>
      <c r="AG60" s="86">
        <v>2</v>
      </c>
      <c r="AH60" s="87">
        <v>0.2857142857142857</v>
      </c>
      <c r="AI60" s="87" t="s">
        <v>114</v>
      </c>
      <c r="AJ60" s="91" t="s">
        <v>20</v>
      </c>
      <c r="AK60" s="93">
        <v>2</v>
      </c>
      <c r="AL60" s="87">
        <v>0.2857142857142857</v>
      </c>
      <c r="AM60" s="87" t="s">
        <v>114</v>
      </c>
      <c r="AN60" s="89" t="s">
        <v>20</v>
      </c>
      <c r="AO60" s="93">
        <v>2</v>
      </c>
      <c r="AP60" s="87">
        <v>0.2857142857142857</v>
      </c>
      <c r="AQ60" s="87" t="s">
        <v>114</v>
      </c>
      <c r="AR60" s="89" t="s">
        <v>20</v>
      </c>
      <c r="AS60" s="93">
        <v>2</v>
      </c>
      <c r="AT60" s="87">
        <v>0.2857142857142857</v>
      </c>
      <c r="AU60" s="87" t="s">
        <v>114</v>
      </c>
      <c r="AV60" s="89" t="s">
        <v>20</v>
      </c>
      <c r="AW60" s="95">
        <v>8</v>
      </c>
      <c r="AX60" s="42">
        <v>0.2857142857142857</v>
      </c>
      <c r="AY60" s="42" t="s">
        <v>114</v>
      </c>
      <c r="AZ60" s="71" t="s">
        <v>20</v>
      </c>
      <c r="BA60" s="39">
        <v>64</v>
      </c>
      <c r="BB60" s="40">
        <v>0.34224598930481281</v>
      </c>
    </row>
    <row r="61" spans="1:54" ht="13.5" customHeight="1" x14ac:dyDescent="0.2">
      <c r="B61" s="174" t="s">
        <v>62</v>
      </c>
      <c r="C61" s="5" t="s">
        <v>1</v>
      </c>
      <c r="D61" s="21">
        <v>46069</v>
      </c>
      <c r="E61" s="21">
        <v>46070</v>
      </c>
      <c r="F61" s="21">
        <v>46071</v>
      </c>
      <c r="G61" s="21">
        <v>46072</v>
      </c>
      <c r="H61" s="21">
        <v>46073</v>
      </c>
      <c r="I61" s="21">
        <v>46074</v>
      </c>
      <c r="J61" s="21">
        <v>46075</v>
      </c>
      <c r="K61" s="21">
        <v>46076</v>
      </c>
      <c r="L61" s="21">
        <v>46077</v>
      </c>
      <c r="M61" s="21">
        <v>46078</v>
      </c>
      <c r="N61" s="21">
        <v>46079</v>
      </c>
      <c r="O61" s="21">
        <v>46080</v>
      </c>
      <c r="P61" s="21">
        <v>46081</v>
      </c>
      <c r="Q61" s="21">
        <v>46082</v>
      </c>
      <c r="R61" s="21">
        <v>46083</v>
      </c>
      <c r="S61" s="21">
        <v>46084</v>
      </c>
      <c r="T61" s="21">
        <v>46085</v>
      </c>
      <c r="U61" s="21">
        <v>46086</v>
      </c>
      <c r="V61" s="21">
        <v>46087</v>
      </c>
      <c r="W61" s="21">
        <v>46088</v>
      </c>
      <c r="X61" s="21">
        <v>46089</v>
      </c>
      <c r="Y61" s="21">
        <v>46090</v>
      </c>
      <c r="Z61" s="21">
        <v>46091</v>
      </c>
      <c r="AA61" s="21">
        <v>46092</v>
      </c>
      <c r="AB61" s="21">
        <v>46093</v>
      </c>
      <c r="AC61" s="21">
        <v>46094</v>
      </c>
      <c r="AD61" s="21">
        <v>46095</v>
      </c>
      <c r="AE61" s="21">
        <v>46096</v>
      </c>
      <c r="AF61" s="242" t="s">
        <v>2</v>
      </c>
      <c r="AG61" s="179" t="s">
        <v>48</v>
      </c>
      <c r="AH61" s="180"/>
      <c r="AI61" s="180"/>
      <c r="AJ61" s="180"/>
      <c r="AK61" s="183" t="s">
        <v>49</v>
      </c>
      <c r="AL61" s="180"/>
      <c r="AM61" s="180"/>
      <c r="AN61" s="184"/>
      <c r="AO61" s="183" t="s">
        <v>50</v>
      </c>
      <c r="AP61" s="180"/>
      <c r="AQ61" s="180"/>
      <c r="AR61" s="184"/>
      <c r="AS61" s="183" t="s">
        <v>69</v>
      </c>
      <c r="AT61" s="180"/>
      <c r="AU61" s="180"/>
      <c r="AV61" s="184"/>
      <c r="AW61" s="206" t="s">
        <v>3</v>
      </c>
      <c r="AX61" s="206"/>
      <c r="AY61" s="206"/>
      <c r="AZ61" s="207"/>
      <c r="BA61" s="210" t="s">
        <v>4</v>
      </c>
      <c r="BB61" s="211"/>
    </row>
    <row r="62" spans="1:54" ht="13.5" customHeight="1" x14ac:dyDescent="0.2">
      <c r="B62" s="175"/>
      <c r="C62" s="6" t="s">
        <v>12</v>
      </c>
      <c r="D62" s="22">
        <v>46069</v>
      </c>
      <c r="E62" s="22">
        <v>46070</v>
      </c>
      <c r="F62" s="22">
        <v>46071</v>
      </c>
      <c r="G62" s="22">
        <v>46072</v>
      </c>
      <c r="H62" s="22">
        <v>46073</v>
      </c>
      <c r="I62" s="22">
        <v>46074</v>
      </c>
      <c r="J62" s="22">
        <v>46075</v>
      </c>
      <c r="K62" s="22">
        <v>46076</v>
      </c>
      <c r="L62" s="22">
        <v>46077</v>
      </c>
      <c r="M62" s="22">
        <v>46078</v>
      </c>
      <c r="N62" s="22">
        <v>46079</v>
      </c>
      <c r="O62" s="22">
        <v>46080</v>
      </c>
      <c r="P62" s="22">
        <v>46081</v>
      </c>
      <c r="Q62" s="22">
        <v>46082</v>
      </c>
      <c r="R62" s="22">
        <v>46083</v>
      </c>
      <c r="S62" s="22">
        <v>46084</v>
      </c>
      <c r="T62" s="22">
        <v>46085</v>
      </c>
      <c r="U62" s="22">
        <v>46086</v>
      </c>
      <c r="V62" s="22">
        <v>46087</v>
      </c>
      <c r="W62" s="22">
        <v>46088</v>
      </c>
      <c r="X62" s="22">
        <v>46089</v>
      </c>
      <c r="Y62" s="22">
        <v>46090</v>
      </c>
      <c r="Z62" s="22">
        <v>46091</v>
      </c>
      <c r="AA62" s="22">
        <v>46092</v>
      </c>
      <c r="AB62" s="22">
        <v>46093</v>
      </c>
      <c r="AC62" s="22">
        <v>46094</v>
      </c>
      <c r="AD62" s="22">
        <v>46095</v>
      </c>
      <c r="AE62" s="22">
        <v>46096</v>
      </c>
      <c r="AF62" s="243"/>
      <c r="AG62" s="181"/>
      <c r="AH62" s="182"/>
      <c r="AI62" s="182"/>
      <c r="AJ62" s="182"/>
      <c r="AK62" s="185"/>
      <c r="AL62" s="182"/>
      <c r="AM62" s="182"/>
      <c r="AN62" s="186"/>
      <c r="AO62" s="185"/>
      <c r="AP62" s="182"/>
      <c r="AQ62" s="182"/>
      <c r="AR62" s="186"/>
      <c r="AS62" s="185"/>
      <c r="AT62" s="182"/>
      <c r="AU62" s="182"/>
      <c r="AV62" s="186"/>
      <c r="AW62" s="208"/>
      <c r="AX62" s="208"/>
      <c r="AY62" s="208"/>
      <c r="AZ62" s="209"/>
      <c r="BA62" s="212"/>
      <c r="BB62" s="213"/>
    </row>
    <row r="63" spans="1:54" ht="13.5" customHeight="1" x14ac:dyDescent="0.2">
      <c r="B63" s="175"/>
      <c r="C63" s="6" t="s">
        <v>13</v>
      </c>
      <c r="D63" s="20">
        <v>46069</v>
      </c>
      <c r="E63" s="20">
        <v>46070</v>
      </c>
      <c r="F63" s="20">
        <v>46071</v>
      </c>
      <c r="G63" s="20">
        <v>46072</v>
      </c>
      <c r="H63" s="20">
        <v>46073</v>
      </c>
      <c r="I63" s="20">
        <v>46074</v>
      </c>
      <c r="J63" s="20">
        <v>46075</v>
      </c>
      <c r="K63" s="20">
        <v>46076</v>
      </c>
      <c r="L63" s="20">
        <v>46077</v>
      </c>
      <c r="M63" s="20">
        <v>46078</v>
      </c>
      <c r="N63" s="20">
        <v>46079</v>
      </c>
      <c r="O63" s="20">
        <v>46080</v>
      </c>
      <c r="P63" s="20">
        <v>46081</v>
      </c>
      <c r="Q63" s="20">
        <v>46082</v>
      </c>
      <c r="R63" s="20">
        <v>46083</v>
      </c>
      <c r="S63" s="20">
        <v>46084</v>
      </c>
      <c r="T63" s="20">
        <v>46085</v>
      </c>
      <c r="U63" s="20">
        <v>46086</v>
      </c>
      <c r="V63" s="20">
        <v>46087</v>
      </c>
      <c r="W63" s="20">
        <v>46088</v>
      </c>
      <c r="X63" s="20">
        <v>46089</v>
      </c>
      <c r="Y63" s="20">
        <v>46090</v>
      </c>
      <c r="Z63" s="20">
        <v>46091</v>
      </c>
      <c r="AA63" s="20">
        <v>46092</v>
      </c>
      <c r="AB63" s="20">
        <v>46093</v>
      </c>
      <c r="AC63" s="20">
        <v>46094</v>
      </c>
      <c r="AD63" s="20">
        <v>46095</v>
      </c>
      <c r="AE63" s="20">
        <v>46096</v>
      </c>
      <c r="AF63" s="239">
        <v>19</v>
      </c>
      <c r="AG63" s="203" t="s">
        <v>14</v>
      </c>
      <c r="AH63" s="187" t="s">
        <v>15</v>
      </c>
      <c r="AI63" s="190" t="s">
        <v>53</v>
      </c>
      <c r="AJ63" s="193" t="s">
        <v>126</v>
      </c>
      <c r="AK63" s="187" t="s">
        <v>14</v>
      </c>
      <c r="AL63" s="187" t="s">
        <v>15</v>
      </c>
      <c r="AM63" s="190" t="s">
        <v>53</v>
      </c>
      <c r="AN63" s="193" t="s">
        <v>126</v>
      </c>
      <c r="AO63" s="187" t="s">
        <v>14</v>
      </c>
      <c r="AP63" s="187" t="s">
        <v>15</v>
      </c>
      <c r="AQ63" s="190" t="s">
        <v>53</v>
      </c>
      <c r="AR63" s="193" t="s">
        <v>126</v>
      </c>
      <c r="AS63" s="187" t="s">
        <v>14</v>
      </c>
      <c r="AT63" s="187" t="s">
        <v>15</v>
      </c>
      <c r="AU63" s="190" t="s">
        <v>53</v>
      </c>
      <c r="AV63" s="224" t="s">
        <v>126</v>
      </c>
      <c r="AW63" s="227" t="s">
        <v>14</v>
      </c>
      <c r="AX63" s="230" t="s">
        <v>15</v>
      </c>
      <c r="AY63" s="244" t="s">
        <v>53</v>
      </c>
      <c r="AZ63" s="236" t="s">
        <v>54</v>
      </c>
      <c r="BA63" s="218" t="s">
        <v>14</v>
      </c>
      <c r="BB63" s="221" t="s">
        <v>16</v>
      </c>
    </row>
    <row r="64" spans="1:54" ht="37.5" customHeight="1" x14ac:dyDescent="0.2">
      <c r="B64" s="175"/>
      <c r="C64" s="215" t="s">
        <v>17</v>
      </c>
      <c r="D64" s="143"/>
      <c r="E64" s="143"/>
      <c r="F64" s="143"/>
      <c r="G64" s="143"/>
      <c r="H64" s="143"/>
      <c r="I64" s="143"/>
      <c r="J64" s="143"/>
      <c r="K64" s="143"/>
      <c r="L64" s="143" t="s">
        <v>122</v>
      </c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 t="s">
        <v>123</v>
      </c>
      <c r="Y64" s="143"/>
      <c r="Z64" s="143"/>
      <c r="AA64" s="143"/>
      <c r="AB64" s="143"/>
      <c r="AC64" s="143"/>
      <c r="AD64" s="143"/>
      <c r="AE64" s="143"/>
      <c r="AF64" s="240"/>
      <c r="AG64" s="204"/>
      <c r="AH64" s="188"/>
      <c r="AI64" s="191"/>
      <c r="AJ64" s="194"/>
      <c r="AK64" s="188"/>
      <c r="AL64" s="188"/>
      <c r="AM64" s="191"/>
      <c r="AN64" s="194"/>
      <c r="AO64" s="188"/>
      <c r="AP64" s="188"/>
      <c r="AQ64" s="191"/>
      <c r="AR64" s="194"/>
      <c r="AS64" s="188"/>
      <c r="AT64" s="188"/>
      <c r="AU64" s="191"/>
      <c r="AV64" s="225"/>
      <c r="AW64" s="228"/>
      <c r="AX64" s="231"/>
      <c r="AY64" s="245"/>
      <c r="AZ64" s="237"/>
      <c r="BA64" s="219"/>
      <c r="BB64" s="222"/>
    </row>
    <row r="65" spans="1:54" ht="24" customHeight="1" x14ac:dyDescent="0.2">
      <c r="A65" s="7"/>
      <c r="B65" s="175"/>
      <c r="C65" s="216"/>
      <c r="D65" s="145" t="s">
        <v>111</v>
      </c>
      <c r="E65" s="145" t="s">
        <v>111</v>
      </c>
      <c r="F65" s="145" t="s">
        <v>111</v>
      </c>
      <c r="G65" s="147" t="s">
        <v>111</v>
      </c>
      <c r="H65" s="145" t="s">
        <v>111</v>
      </c>
      <c r="I65" s="145" t="s">
        <v>111</v>
      </c>
      <c r="J65" s="145" t="s">
        <v>111</v>
      </c>
      <c r="K65" s="145" t="s">
        <v>38</v>
      </c>
      <c r="L65" s="145" t="s">
        <v>111</v>
      </c>
      <c r="M65" s="145" t="s">
        <v>111</v>
      </c>
      <c r="N65" s="145" t="s">
        <v>111</v>
      </c>
      <c r="O65" s="145" t="s">
        <v>111</v>
      </c>
      <c r="P65" s="145" t="s">
        <v>111</v>
      </c>
      <c r="Q65" s="145" t="s">
        <v>111</v>
      </c>
      <c r="R65" s="145" t="s">
        <v>111</v>
      </c>
      <c r="S65" s="146" t="s">
        <v>111</v>
      </c>
      <c r="T65" s="145" t="s">
        <v>111</v>
      </c>
      <c r="U65" s="145" t="s">
        <v>111</v>
      </c>
      <c r="V65" s="145" t="s">
        <v>111</v>
      </c>
      <c r="W65" s="145" t="s">
        <v>111</v>
      </c>
      <c r="X65" s="145" t="s">
        <v>111</v>
      </c>
      <c r="Y65" s="145" t="s">
        <v>111</v>
      </c>
      <c r="Z65" s="145" t="s">
        <v>111</v>
      </c>
      <c r="AA65" s="145" t="s">
        <v>111</v>
      </c>
      <c r="AB65" s="145" t="s">
        <v>111</v>
      </c>
      <c r="AC65" s="145" t="s">
        <v>111</v>
      </c>
      <c r="AD65" s="145" t="s">
        <v>111</v>
      </c>
      <c r="AE65" s="145" t="s">
        <v>111</v>
      </c>
      <c r="AF65" s="240"/>
      <c r="AG65" s="205"/>
      <c r="AH65" s="189"/>
      <c r="AI65" s="192"/>
      <c r="AJ65" s="195"/>
      <c r="AK65" s="189"/>
      <c r="AL65" s="189"/>
      <c r="AM65" s="192"/>
      <c r="AN65" s="195"/>
      <c r="AO65" s="189"/>
      <c r="AP65" s="189"/>
      <c r="AQ65" s="192"/>
      <c r="AR65" s="195"/>
      <c r="AS65" s="189"/>
      <c r="AT65" s="189"/>
      <c r="AU65" s="192"/>
      <c r="AV65" s="226"/>
      <c r="AW65" s="229"/>
      <c r="AX65" s="232"/>
      <c r="AY65" s="246"/>
      <c r="AZ65" s="238"/>
      <c r="BA65" s="220"/>
      <c r="BB65" s="223"/>
    </row>
    <row r="66" spans="1:54" s="7" customFormat="1" ht="13.5" customHeight="1" x14ac:dyDescent="0.2">
      <c r="A66" s="8"/>
      <c r="B66" s="175"/>
      <c r="C66" s="6" t="s">
        <v>18</v>
      </c>
      <c r="D66" s="110"/>
      <c r="E66" s="110"/>
      <c r="F66" s="110"/>
      <c r="G66" s="110"/>
      <c r="H66" s="110"/>
      <c r="I66" s="110" t="s">
        <v>21</v>
      </c>
      <c r="J66" s="110" t="s">
        <v>21</v>
      </c>
      <c r="K66" s="110"/>
      <c r="L66" s="110"/>
      <c r="M66" s="110" t="s">
        <v>119</v>
      </c>
      <c r="N66" s="110" t="s">
        <v>119</v>
      </c>
      <c r="O66" s="110" t="s">
        <v>119</v>
      </c>
      <c r="P66" s="110" t="s">
        <v>119</v>
      </c>
      <c r="Q66" s="110" t="s">
        <v>119</v>
      </c>
      <c r="R66" s="110" t="s">
        <v>119</v>
      </c>
      <c r="S66" s="110" t="s">
        <v>119</v>
      </c>
      <c r="T66" s="110" t="s">
        <v>119</v>
      </c>
      <c r="U66" s="110" t="s">
        <v>119</v>
      </c>
      <c r="V66" s="110" t="s">
        <v>119</v>
      </c>
      <c r="W66" s="110" t="s">
        <v>119</v>
      </c>
      <c r="X66" s="110" t="s">
        <v>119</v>
      </c>
      <c r="Y66" s="110" t="s">
        <v>119</v>
      </c>
      <c r="Z66" s="110" t="s">
        <v>20</v>
      </c>
      <c r="AA66" s="110" t="s">
        <v>20</v>
      </c>
      <c r="AB66" s="110" t="s">
        <v>20</v>
      </c>
      <c r="AC66" s="110" t="s">
        <v>20</v>
      </c>
      <c r="AD66" s="110" t="s">
        <v>20</v>
      </c>
      <c r="AE66" s="110" t="s">
        <v>20</v>
      </c>
      <c r="AF66" s="240"/>
      <c r="AG66" s="84">
        <v>2</v>
      </c>
      <c r="AH66" s="85">
        <v>0.2857142857142857</v>
      </c>
      <c r="AI66" s="85" t="s">
        <v>114</v>
      </c>
      <c r="AJ66" s="90" t="s">
        <v>20</v>
      </c>
      <c r="AK66" s="92">
        <v>0</v>
      </c>
      <c r="AL66" s="85">
        <v>0</v>
      </c>
      <c r="AM66" s="85" t="s">
        <v>114</v>
      </c>
      <c r="AN66" s="88" t="s">
        <v>124</v>
      </c>
      <c r="AO66" s="92">
        <v>0</v>
      </c>
      <c r="AP66" s="85" t="s">
        <v>20</v>
      </c>
      <c r="AQ66" s="85" t="s">
        <v>20</v>
      </c>
      <c r="AR66" s="88" t="s">
        <v>20</v>
      </c>
      <c r="AS66" s="92">
        <v>0</v>
      </c>
      <c r="AT66" s="85" t="s">
        <v>20</v>
      </c>
      <c r="AU66" s="85" t="s">
        <v>20</v>
      </c>
      <c r="AV66" s="88" t="s">
        <v>20</v>
      </c>
      <c r="AW66" s="94">
        <v>2</v>
      </c>
      <c r="AX66" s="41">
        <v>0.22222222222222221</v>
      </c>
      <c r="AY66" s="41" t="s">
        <v>114</v>
      </c>
      <c r="AZ66" s="70" t="s">
        <v>124</v>
      </c>
      <c r="BA66" s="37">
        <v>57</v>
      </c>
      <c r="BB66" s="38">
        <v>0.29081632653061223</v>
      </c>
    </row>
    <row r="67" spans="1:54" s="8" customFormat="1" ht="13.5" customHeight="1" thickBot="1" x14ac:dyDescent="0.25">
      <c r="B67" s="176"/>
      <c r="C67" s="9" t="s">
        <v>19</v>
      </c>
      <c r="D67" s="111"/>
      <c r="E67" s="111"/>
      <c r="F67" s="111"/>
      <c r="G67" s="111"/>
      <c r="H67" s="111"/>
      <c r="I67" s="111" t="s">
        <v>21</v>
      </c>
      <c r="J67" s="111" t="s">
        <v>21</v>
      </c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241"/>
      <c r="AG67" s="86">
        <v>2</v>
      </c>
      <c r="AH67" s="87">
        <v>0.2857142857142857</v>
      </c>
      <c r="AI67" s="87" t="s">
        <v>114</v>
      </c>
      <c r="AJ67" s="91" t="s">
        <v>20</v>
      </c>
      <c r="AK67" s="93">
        <v>0</v>
      </c>
      <c r="AL67" s="87">
        <v>0</v>
      </c>
      <c r="AM67" s="87" t="s">
        <v>114</v>
      </c>
      <c r="AN67" s="89" t="s">
        <v>124</v>
      </c>
      <c r="AO67" s="93">
        <v>0</v>
      </c>
      <c r="AP67" s="87">
        <v>0</v>
      </c>
      <c r="AQ67" s="87" t="s">
        <v>20</v>
      </c>
      <c r="AR67" s="89" t="s">
        <v>20</v>
      </c>
      <c r="AS67" s="93">
        <v>0</v>
      </c>
      <c r="AT67" s="87">
        <v>0</v>
      </c>
      <c r="AU67" s="87" t="s">
        <v>20</v>
      </c>
      <c r="AV67" s="89" t="s">
        <v>20</v>
      </c>
      <c r="AW67" s="95">
        <v>2</v>
      </c>
      <c r="AX67" s="42">
        <v>0.22222222222222221</v>
      </c>
      <c r="AY67" s="42" t="s">
        <v>125</v>
      </c>
      <c r="AZ67" s="71" t="s">
        <v>124</v>
      </c>
      <c r="BA67" s="39">
        <v>66</v>
      </c>
      <c r="BB67" s="40">
        <v>0.33673469387755101</v>
      </c>
    </row>
    <row r="68" spans="1:54" s="8" customFormat="1" ht="13.5" customHeight="1" x14ac:dyDescent="0.2">
      <c r="A68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1:54" ht="13.5" customHeight="1" x14ac:dyDescent="0.2">
      <c r="B69" s="247" t="s">
        <v>106</v>
      </c>
      <c r="C69" s="247"/>
      <c r="D69" s="247"/>
      <c r="E69" s="247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AG69" s="157" t="s">
        <v>104</v>
      </c>
      <c r="AH69" s="156"/>
      <c r="AI69" s="156"/>
      <c r="AJ69" s="156"/>
      <c r="AK69" s="156"/>
      <c r="AL69" s="156"/>
      <c r="AM69" s="156"/>
      <c r="AN69" s="156"/>
      <c r="AO69" s="156"/>
      <c r="AP69" s="156"/>
      <c r="AQ69" s="248" t="s">
        <v>101</v>
      </c>
      <c r="AR69" s="248"/>
      <c r="AS69" s="248"/>
      <c r="AT69" s="248"/>
      <c r="AU69" s="248"/>
      <c r="AV69" s="248"/>
      <c r="AW69" s="249">
        <v>0.33673469387755101</v>
      </c>
      <c r="AX69" s="249"/>
      <c r="AY69" s="161"/>
    </row>
    <row r="70" spans="1:54" ht="13.5" customHeight="1" x14ac:dyDescent="0.2">
      <c r="B70" s="247"/>
      <c r="C70" s="247"/>
      <c r="D70" s="247"/>
      <c r="E70" s="247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AG70" s="156"/>
      <c r="AH70" s="157"/>
      <c r="AI70" s="157"/>
      <c r="AJ70" s="157"/>
      <c r="AK70" s="157"/>
      <c r="AL70" s="157"/>
      <c r="AM70" s="156"/>
      <c r="AN70" s="156"/>
      <c r="AO70" s="156"/>
      <c r="AP70" s="156"/>
      <c r="AQ70" s="166" t="s">
        <v>109</v>
      </c>
      <c r="AR70" s="114"/>
      <c r="AS70" s="114"/>
      <c r="AU70" s="114"/>
      <c r="AV70" s="114"/>
      <c r="AW70" s="114"/>
      <c r="AX70" s="114"/>
      <c r="AY70" s="114"/>
      <c r="AZ70" s="114"/>
      <c r="BA70" s="114"/>
    </row>
    <row r="71" spans="1:54" ht="13.5" customHeight="1" x14ac:dyDescent="0.2">
      <c r="A71" s="10"/>
      <c r="B71" s="250"/>
      <c r="C71" s="250"/>
      <c r="D71" s="250"/>
      <c r="E71" s="250"/>
      <c r="F71" s="250"/>
      <c r="G71" s="250"/>
      <c r="H71" s="250"/>
      <c r="I71" s="250"/>
      <c r="J71" s="250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AG71" s="156"/>
      <c r="AH71" s="157" t="s">
        <v>102</v>
      </c>
      <c r="AI71" s="157"/>
      <c r="AJ71" s="113" t="s">
        <v>135</v>
      </c>
      <c r="AK71" s="114"/>
      <c r="AL71" s="156"/>
      <c r="AM71" s="156"/>
      <c r="AN71" s="156"/>
      <c r="AO71" s="156"/>
      <c r="AP71" s="156"/>
      <c r="AQ71" s="137" t="s">
        <v>136</v>
      </c>
      <c r="AR71" s="114"/>
      <c r="AS71" s="113"/>
      <c r="AT71" s="166"/>
      <c r="AU71" s="114"/>
      <c r="AV71" s="114"/>
      <c r="AW71" s="114"/>
      <c r="AX71" s="114"/>
      <c r="AY71" s="114"/>
      <c r="BB71" s="49"/>
    </row>
    <row r="72" spans="1:54" ht="13.5" customHeight="1" x14ac:dyDescent="0.2">
      <c r="B72" s="250"/>
      <c r="C72" s="250"/>
      <c r="D72" s="250"/>
      <c r="E72" s="250"/>
      <c r="F72" s="250"/>
      <c r="G72" s="250"/>
      <c r="H72" s="250"/>
      <c r="I72" s="250"/>
      <c r="J72" s="250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AG72" s="156"/>
      <c r="AH72" s="157"/>
      <c r="AI72" s="157"/>
      <c r="AJ72" s="157"/>
      <c r="AK72" s="157"/>
      <c r="AL72" s="157"/>
      <c r="AM72" s="156"/>
      <c r="AN72" s="156"/>
      <c r="AO72" s="156"/>
      <c r="AP72" s="156"/>
      <c r="AQ72" s="156"/>
      <c r="AR72" s="114"/>
      <c r="AS72" s="114"/>
      <c r="AT72" s="113"/>
      <c r="AU72" s="113"/>
      <c r="AV72" s="113"/>
      <c r="AW72" s="113"/>
      <c r="AX72" s="113"/>
      <c r="AY72" s="113"/>
      <c r="AZ72" s="162" t="s">
        <v>20</v>
      </c>
      <c r="BA72" s="113"/>
      <c r="BB72" s="106"/>
    </row>
    <row r="73" spans="1:54" ht="13.5" customHeight="1" x14ac:dyDescent="0.2">
      <c r="B73" s="251" t="s">
        <v>107</v>
      </c>
      <c r="C73" s="251"/>
      <c r="D73" s="251"/>
      <c r="E73" s="251"/>
      <c r="F73" s="251"/>
      <c r="G73" s="251"/>
      <c r="H73" s="165"/>
      <c r="I73" s="165"/>
      <c r="J73" s="165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AG73" s="157" t="s">
        <v>103</v>
      </c>
      <c r="AH73" s="156"/>
      <c r="AI73" s="157"/>
      <c r="AJ73" s="157"/>
      <c r="AK73" s="157"/>
      <c r="AL73" s="157"/>
      <c r="AM73" s="156"/>
      <c r="AN73" s="156"/>
      <c r="AO73" s="156"/>
      <c r="AP73" s="156"/>
      <c r="AQ73" s="156"/>
      <c r="AR73" s="114"/>
      <c r="AS73" s="159"/>
      <c r="AT73" s="159"/>
      <c r="AU73" s="159"/>
      <c r="AV73" s="159"/>
      <c r="AW73" s="159"/>
      <c r="AX73" s="159"/>
      <c r="AY73" s="159"/>
      <c r="AZ73" s="159"/>
      <c r="BA73" s="159"/>
      <c r="BB73" s="65"/>
    </row>
    <row r="74" spans="1:54" ht="13.5" customHeight="1" x14ac:dyDescent="0.2">
      <c r="A74" s="10"/>
      <c r="B74" s="251"/>
      <c r="C74" s="251"/>
      <c r="D74" s="251"/>
      <c r="E74" s="251"/>
      <c r="F74" s="251"/>
      <c r="G74" s="251"/>
      <c r="H74" s="165"/>
      <c r="I74" s="165"/>
      <c r="J74" s="165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AG74" s="156"/>
      <c r="AH74" s="157"/>
      <c r="AI74" s="157"/>
      <c r="AJ74" s="157"/>
      <c r="AK74" s="157"/>
      <c r="AL74" s="157"/>
      <c r="AM74" s="156"/>
      <c r="AN74" s="156"/>
      <c r="AO74" s="156"/>
      <c r="AP74" s="156"/>
      <c r="AQ74" s="156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49"/>
    </row>
    <row r="75" spans="1:54" ht="13.5" customHeight="1" x14ac:dyDescent="0.2">
      <c r="B75" s="250"/>
      <c r="C75" s="250"/>
      <c r="D75" s="250"/>
      <c r="E75" s="250"/>
      <c r="F75" s="250"/>
      <c r="G75" s="250"/>
      <c r="H75" s="250"/>
      <c r="I75" s="250"/>
      <c r="J75" s="250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AG75" s="156"/>
      <c r="AH75" s="157" t="s">
        <v>102</v>
      </c>
      <c r="AI75" s="157"/>
      <c r="AJ75" s="113" t="s">
        <v>115</v>
      </c>
      <c r="AK75" s="114"/>
      <c r="AL75" s="156"/>
      <c r="AM75" s="138"/>
      <c r="AN75" s="138"/>
      <c r="AO75" s="156"/>
      <c r="AP75" s="156"/>
      <c r="AQ75" s="156"/>
      <c r="AR75" s="138"/>
      <c r="AS75" s="113"/>
      <c r="AT75" s="113"/>
      <c r="AU75" s="113"/>
      <c r="AV75" s="113"/>
      <c r="AW75" s="113"/>
      <c r="AX75" s="113"/>
      <c r="AY75" s="113"/>
      <c r="AZ75" s="113"/>
      <c r="BA75" s="113"/>
      <c r="BB75" s="106"/>
    </row>
    <row r="76" spans="1:54" s="7" customFormat="1" ht="13.5" customHeight="1" x14ac:dyDescent="0.2">
      <c r="A76"/>
      <c r="B76" s="250"/>
      <c r="C76" s="250"/>
      <c r="D76" s="250"/>
      <c r="E76" s="250"/>
      <c r="F76" s="250"/>
      <c r="G76" s="250"/>
      <c r="H76" s="250"/>
      <c r="I76" s="250"/>
      <c r="J76" s="250"/>
      <c r="K76" s="164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64"/>
      <c r="Y76" s="164"/>
      <c r="Z76" s="164"/>
      <c r="AG76" s="138"/>
      <c r="AH76" s="138"/>
      <c r="AI76" s="138"/>
      <c r="AJ76" s="113"/>
      <c r="AK76" s="138"/>
      <c r="AL76" s="113"/>
      <c r="AM76" s="156"/>
      <c r="AN76" s="156"/>
      <c r="AO76" s="138"/>
      <c r="AP76" s="138"/>
      <c r="AQ76" s="138"/>
      <c r="AR76" s="114"/>
      <c r="AS76" s="113"/>
      <c r="AT76" s="113"/>
      <c r="AU76" s="113"/>
      <c r="AV76" s="113"/>
      <c r="AW76" s="113"/>
      <c r="AX76" s="113"/>
      <c r="AY76" s="113"/>
      <c r="AZ76" s="113"/>
      <c r="BA76" s="113"/>
      <c r="BB76" s="106"/>
    </row>
    <row r="77" spans="1:54" x14ac:dyDescent="0.2">
      <c r="A77" s="10"/>
      <c r="B77" s="165"/>
      <c r="C77" s="165"/>
      <c r="D77" s="165"/>
      <c r="E77" s="165"/>
      <c r="F77" s="165"/>
      <c r="G77" s="165"/>
      <c r="H77" s="165"/>
      <c r="I77" s="165"/>
      <c r="J77" s="165"/>
      <c r="AG77" s="157" t="s">
        <v>105</v>
      </c>
      <c r="AH77" s="156"/>
      <c r="AI77" s="156"/>
      <c r="AJ77" s="156"/>
      <c r="AK77" s="114"/>
      <c r="AL77" s="156"/>
      <c r="AM77" s="156"/>
      <c r="AN77" s="156"/>
      <c r="AO77" s="156"/>
      <c r="AP77" s="156"/>
      <c r="AQ77" s="156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49"/>
    </row>
    <row r="78" spans="1:54" ht="13.5" customHeight="1" x14ac:dyDescent="0.2">
      <c r="A78" s="10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160"/>
      <c r="AH78" s="157" t="s">
        <v>102</v>
      </c>
      <c r="AI78" s="157"/>
      <c r="AJ78" s="113" t="s">
        <v>115</v>
      </c>
      <c r="AK78" s="114"/>
      <c r="AL78" s="156"/>
      <c r="AM78" s="160"/>
      <c r="AN78" s="160"/>
      <c r="AO78" s="156"/>
      <c r="AP78" s="156"/>
      <c r="AQ78" s="156"/>
      <c r="AR78" s="160"/>
      <c r="AS78" s="160"/>
      <c r="AT78" s="160"/>
      <c r="AU78" s="160"/>
      <c r="AV78" s="160"/>
      <c r="AW78" s="160"/>
      <c r="AX78" s="160"/>
      <c r="AY78" s="160"/>
      <c r="AZ78" s="114"/>
      <c r="BA78" s="160"/>
      <c r="BB78" s="130"/>
    </row>
    <row r="79" spans="1:54" ht="13.5" customHeight="1" x14ac:dyDescent="0.2">
      <c r="A79" s="10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J79" s="101"/>
      <c r="AK79" s="114"/>
      <c r="AL79" s="114"/>
      <c r="AM79" s="114"/>
      <c r="AN79" s="114"/>
      <c r="AO79" s="114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</row>
    <row r="80" spans="1:54" ht="13.5" customHeight="1" x14ac:dyDescent="0.2">
      <c r="A80" s="10"/>
      <c r="AE80" s="11"/>
      <c r="AF80" s="14"/>
      <c r="AG80" s="14"/>
      <c r="AH80" s="14"/>
      <c r="AI80" s="14"/>
      <c r="AJ80" s="14"/>
      <c r="AK80" s="14"/>
      <c r="AL80" s="14"/>
    </row>
    <row r="81" spans="31:52" ht="13.5" customHeight="1" x14ac:dyDescent="0.2">
      <c r="AE81" s="11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23"/>
    </row>
    <row r="82" spans="31:52" ht="13.5" customHeight="1" x14ac:dyDescent="0.2">
      <c r="AE82" s="11"/>
    </row>
  </sheetData>
  <mergeCells count="278">
    <mergeCell ref="B69:E70"/>
    <mergeCell ref="AQ69:AV69"/>
    <mergeCell ref="AW69:AX69"/>
    <mergeCell ref="B71:J72"/>
    <mergeCell ref="B73:G74"/>
    <mergeCell ref="B75:J76"/>
    <mergeCell ref="C64:C65"/>
    <mergeCell ref="AY63:AY65"/>
    <mergeCell ref="AZ63:AZ65"/>
    <mergeCell ref="AF63:AF67"/>
    <mergeCell ref="AG63:AG65"/>
    <mergeCell ref="AH63:AH65"/>
    <mergeCell ref="AI63:AI65"/>
    <mergeCell ref="AJ63:AJ65"/>
    <mergeCell ref="AK63:AK65"/>
    <mergeCell ref="AL63:AL65"/>
    <mergeCell ref="BA63:BA65"/>
    <mergeCell ref="BB63:BB65"/>
    <mergeCell ref="AS63:AS65"/>
    <mergeCell ref="AT63:AT65"/>
    <mergeCell ref="AU63:AU65"/>
    <mergeCell ref="AV63:AV65"/>
    <mergeCell ref="AW63:AW65"/>
    <mergeCell ref="AX63:AX65"/>
    <mergeCell ref="AM63:AM65"/>
    <mergeCell ref="AN63:AN65"/>
    <mergeCell ref="AO63:AO65"/>
    <mergeCell ref="AP63:AP65"/>
    <mergeCell ref="AQ63:AQ65"/>
    <mergeCell ref="AR63:AR65"/>
    <mergeCell ref="AW61:AZ62"/>
    <mergeCell ref="BA61:BB62"/>
    <mergeCell ref="C57:C58"/>
    <mergeCell ref="B61:B67"/>
    <mergeCell ref="AF61:AF62"/>
    <mergeCell ref="AG61:AJ62"/>
    <mergeCell ref="AK61:AN62"/>
    <mergeCell ref="AO61:AR62"/>
    <mergeCell ref="AS61:AV62"/>
    <mergeCell ref="BA56:BA58"/>
    <mergeCell ref="BB56:BB58"/>
    <mergeCell ref="AU56:AU58"/>
    <mergeCell ref="AV56:AV58"/>
    <mergeCell ref="AW56:AW58"/>
    <mergeCell ref="AX56:AX58"/>
    <mergeCell ref="AY56:AY58"/>
    <mergeCell ref="AZ56:AZ58"/>
    <mergeCell ref="AO56:AO58"/>
    <mergeCell ref="AP56:AP58"/>
    <mergeCell ref="AQ56:AQ58"/>
    <mergeCell ref="AR56:AR58"/>
    <mergeCell ref="AS56:AS58"/>
    <mergeCell ref="AT56:AT58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C50:C51"/>
    <mergeCell ref="AJ49:AJ51"/>
    <mergeCell ref="AK49:AK51"/>
    <mergeCell ref="AL49:AL51"/>
    <mergeCell ref="B54:B60"/>
    <mergeCell ref="AF54:AF55"/>
    <mergeCell ref="AG54:AJ55"/>
    <mergeCell ref="AK54:AN55"/>
    <mergeCell ref="AO54:AR55"/>
    <mergeCell ref="AS54:AV55"/>
    <mergeCell ref="AW54:AZ55"/>
    <mergeCell ref="BA54:BB55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S49:AS51"/>
    <mergeCell ref="AT49:AT51"/>
    <mergeCell ref="AU49:AU51"/>
    <mergeCell ref="AV49:AV51"/>
    <mergeCell ref="AF49:AF53"/>
    <mergeCell ref="AG49:AG51"/>
    <mergeCell ref="AH49:AH51"/>
    <mergeCell ref="AI49:AI51"/>
    <mergeCell ref="AW47:AZ48"/>
    <mergeCell ref="BA47:BB48"/>
    <mergeCell ref="B47:B53"/>
    <mergeCell ref="AF47:AF48"/>
    <mergeCell ref="AG47:AJ48"/>
    <mergeCell ref="AK47:AN48"/>
    <mergeCell ref="AO47:AR48"/>
    <mergeCell ref="AS47:AV48"/>
    <mergeCell ref="AM49:AM51"/>
    <mergeCell ref="AN49:AN51"/>
    <mergeCell ref="AO49:AO51"/>
    <mergeCell ref="AP49:AP51"/>
    <mergeCell ref="C43:C44"/>
    <mergeCell ref="AY42:AY44"/>
    <mergeCell ref="AZ42:AZ44"/>
    <mergeCell ref="BA42:BA44"/>
    <mergeCell ref="BB42:BB44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C36:C37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AQ35:AQ37"/>
    <mergeCell ref="AR35:AR37"/>
    <mergeCell ref="AS35:AS37"/>
    <mergeCell ref="AT35:AT37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C29:C30"/>
    <mergeCell ref="AJ28:AJ30"/>
    <mergeCell ref="AK28:AK30"/>
    <mergeCell ref="AL28:AL30"/>
    <mergeCell ref="B33:B39"/>
    <mergeCell ref="AF33:AF34"/>
    <mergeCell ref="AG33:AJ34"/>
    <mergeCell ref="AK33:AN34"/>
    <mergeCell ref="AO33:AR34"/>
    <mergeCell ref="AS33:AV34"/>
    <mergeCell ref="AW33:AZ34"/>
    <mergeCell ref="BA33:BB34"/>
    <mergeCell ref="AW28:AW30"/>
    <mergeCell ref="AX28:AX30"/>
    <mergeCell ref="AY28:AY30"/>
    <mergeCell ref="AZ28:AZ30"/>
    <mergeCell ref="BA28:BA30"/>
    <mergeCell ref="BB28:BB30"/>
    <mergeCell ref="AQ28:AQ30"/>
    <mergeCell ref="AR28:AR30"/>
    <mergeCell ref="AS28:AS30"/>
    <mergeCell ref="AT28:AT30"/>
    <mergeCell ref="AU28:AU30"/>
    <mergeCell ref="AV28:AV30"/>
    <mergeCell ref="AF28:AF32"/>
    <mergeCell ref="AG28:AG30"/>
    <mergeCell ref="AH28:AH30"/>
    <mergeCell ref="AI28:AI30"/>
    <mergeCell ref="AW26:AZ27"/>
    <mergeCell ref="BA26:BB27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M21:AM23"/>
    <mergeCell ref="AN21:AN23"/>
    <mergeCell ref="AO21:AO23"/>
    <mergeCell ref="AP21:AP23"/>
    <mergeCell ref="AQ21:AQ23"/>
    <mergeCell ref="AR21:AR23"/>
    <mergeCell ref="AF21:AF25"/>
    <mergeCell ref="AG21:AG23"/>
    <mergeCell ref="AH21:AH23"/>
    <mergeCell ref="AI21:AI23"/>
    <mergeCell ref="AJ21:AJ23"/>
    <mergeCell ref="AK21:AK23"/>
    <mergeCell ref="AL21:AL23"/>
    <mergeCell ref="AZ21:AZ23"/>
    <mergeCell ref="BA21:BA23"/>
    <mergeCell ref="BB21:BB23"/>
    <mergeCell ref="AS21:AS23"/>
    <mergeCell ref="AT21:AT23"/>
    <mergeCell ref="AU21:AU23"/>
    <mergeCell ref="AV21:AV23"/>
    <mergeCell ref="AW21:AW23"/>
    <mergeCell ref="AX21:AX23"/>
    <mergeCell ref="C15:C16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AQ14:AQ16"/>
    <mergeCell ref="AR14:AR16"/>
    <mergeCell ref="AS14:AS16"/>
    <mergeCell ref="AT14:AT16"/>
    <mergeCell ref="AF14:AF18"/>
    <mergeCell ref="C22:C23"/>
    <mergeCell ref="AY21:AY23"/>
    <mergeCell ref="AI14:AI16"/>
    <mergeCell ref="AJ14:AJ16"/>
    <mergeCell ref="AO12:AR13"/>
    <mergeCell ref="AS12:AV13"/>
    <mergeCell ref="AW12:AZ13"/>
    <mergeCell ref="BA12:BB13"/>
    <mergeCell ref="R10:X10"/>
    <mergeCell ref="Y10:AE10"/>
    <mergeCell ref="AW19:AZ20"/>
    <mergeCell ref="BA19:BB20"/>
    <mergeCell ref="AY3:BB3"/>
    <mergeCell ref="E4:S4"/>
    <mergeCell ref="E5:F5"/>
    <mergeCell ref="J5:K5"/>
    <mergeCell ref="E6:F6"/>
    <mergeCell ref="J6:K6"/>
    <mergeCell ref="N6:O6"/>
    <mergeCell ref="AW6:BB6"/>
    <mergeCell ref="B12:B18"/>
    <mergeCell ref="AF12:AF13"/>
    <mergeCell ref="AG12:AJ13"/>
    <mergeCell ref="AK12:AN13"/>
    <mergeCell ref="AK14:AK16"/>
    <mergeCell ref="AL14:AL16"/>
    <mergeCell ref="AM14:AM16"/>
    <mergeCell ref="AN14:AN16"/>
    <mergeCell ref="E8:F8"/>
    <mergeCell ref="J8:K8"/>
    <mergeCell ref="B10:B11"/>
    <mergeCell ref="C10:C11"/>
    <mergeCell ref="D10:J10"/>
    <mergeCell ref="K10:Q10"/>
    <mergeCell ref="AG14:AG16"/>
    <mergeCell ref="AH14:AH16"/>
  </mergeCells>
  <phoneticPr fontId="1"/>
  <conditionalFormatting sqref="D12:AE18">
    <cfRule type="expression" dxfId="309" priority="27">
      <formula>COUNTIF(祝日,D$12)=1</formula>
    </cfRule>
    <cfRule type="expression" dxfId="308" priority="28">
      <formula>WEEKDAY(D$12)=7</formula>
    </cfRule>
    <cfRule type="expression" dxfId="307" priority="29">
      <formula>WEEKDAY(D$12)=1</formula>
    </cfRule>
  </conditionalFormatting>
  <conditionalFormatting sqref="D19:AE25">
    <cfRule type="expression" dxfId="306" priority="12">
      <formula>COUNTIF(祝日,D$19)=1</formula>
    </cfRule>
    <cfRule type="expression" dxfId="305" priority="13">
      <formula>WEEKDAY(D$19)=7</formula>
    </cfRule>
    <cfRule type="expression" dxfId="304" priority="14">
      <formula>WEEKDAY(D$19)=1</formula>
    </cfRule>
  </conditionalFormatting>
  <conditionalFormatting sqref="D26:AE32">
    <cfRule type="expression" dxfId="303" priority="9">
      <formula>COUNTIF(祝日,D$26)=1</formula>
    </cfRule>
    <cfRule type="expression" dxfId="302" priority="10">
      <formula>WEEKDAY(D$26)=7</formula>
    </cfRule>
    <cfRule type="expression" dxfId="301" priority="11">
      <formula>WEEKDAY(D$26)=1</formula>
    </cfRule>
  </conditionalFormatting>
  <conditionalFormatting sqref="D33:AE39">
    <cfRule type="expression" dxfId="300" priority="6">
      <formula>COUNTIF(祝日,D$33)=1</formula>
    </cfRule>
    <cfRule type="expression" dxfId="299" priority="7">
      <formula>WEEKDAY(D$33)=7</formula>
    </cfRule>
    <cfRule type="expression" dxfId="298" priority="8">
      <formula>WEEKDAY(D$33)=1</formula>
    </cfRule>
  </conditionalFormatting>
  <conditionalFormatting sqref="D40:AE46">
    <cfRule type="expression" dxfId="297" priority="24">
      <formula>COUNTIF(祝日,D$40)=1</formula>
    </cfRule>
    <cfRule type="expression" dxfId="296" priority="25">
      <formula>WEEKDAY(D$40)=7</formula>
    </cfRule>
    <cfRule type="expression" dxfId="295" priority="26">
      <formula>WEEKDAY(D$40)=1</formula>
    </cfRule>
  </conditionalFormatting>
  <conditionalFormatting sqref="D47:AE53">
    <cfRule type="expression" dxfId="294" priority="21">
      <formula>COUNTIF(祝日,D$47)=1</formula>
    </cfRule>
    <cfRule type="expression" dxfId="293" priority="22">
      <formula>WEEKDAY(D$47)=7</formula>
    </cfRule>
    <cfRule type="expression" dxfId="292" priority="23">
      <formula>WEEKDAY(D$47)=1</formula>
    </cfRule>
  </conditionalFormatting>
  <conditionalFormatting sqref="D54:AE60">
    <cfRule type="expression" dxfId="291" priority="18">
      <formula>COUNTIF(祝日,D$54)=1</formula>
    </cfRule>
    <cfRule type="expression" dxfId="290" priority="19">
      <formula>WEEKDAY(D$54)=7</formula>
    </cfRule>
    <cfRule type="expression" dxfId="289" priority="20">
      <formula>WEEKDAY(D$54)=1</formula>
    </cfRule>
  </conditionalFormatting>
  <conditionalFormatting sqref="D61:AE67">
    <cfRule type="expression" dxfId="288" priority="15">
      <formula>COUNTIF(祝日,D$61)=1</formula>
    </cfRule>
    <cfRule type="expression" dxfId="287" priority="16">
      <formula>WEEKDAY(D$61)=7</formula>
    </cfRule>
    <cfRule type="expression" dxfId="286" priority="17">
      <formula>WEEKDAY(D$61)=1</formula>
    </cfRule>
  </conditionalFormatting>
  <conditionalFormatting sqref="B72:J72 B76:J76 AH71:AP71 AH75:AP75 AH78:AP78">
    <cfRule type="expression" dxfId="285" priority="5">
      <formula>$BB$4="★"</formula>
    </cfRule>
  </conditionalFormatting>
  <conditionalFormatting sqref="AQ69:AX69">
    <cfRule type="expression" dxfId="284" priority="4">
      <formula>$BB$4="★"</formula>
    </cfRule>
  </conditionalFormatting>
  <conditionalFormatting sqref="AZ72">
    <cfRule type="expression" dxfId="283" priority="3">
      <formula>$BB$4="★"</formula>
    </cfRule>
  </conditionalFormatting>
  <conditionalFormatting sqref="A69:AQ69 AW69:BB69 A70:BB70 BB71 A71:AY71 A72:BB78">
    <cfRule type="expression" dxfId="282" priority="2">
      <formula>$BB$4&lt;&gt;"★"</formula>
    </cfRule>
  </conditionalFormatting>
  <conditionalFormatting sqref="AG12:AZ67">
    <cfRule type="cellIs" dxfId="281" priority="1" operator="equal">
      <formula>"未達成"</formula>
    </cfRule>
  </conditionalFormatting>
  <dataValidations count="4">
    <dataValidation type="list" allowBlank="1" showInputMessage="1" showErrorMessage="1" sqref="D15:AE15 D22:AE22 D29:AE29 D36:AE36 D43:AE43 D50:AE50 D57:AE57 D64:AE64" xr:uid="{B7CE6D04-7510-4EAA-9ADF-7E190F9F862B}">
      <formula1>"着手日,完了日,完了日工期末,工期末,振替日,夏季休暇,年末年始休暇"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2" xr:uid="{7ECC8114-97AD-493B-BA34-0B2252430007}">
      <formula1>"－,該当"</formula1>
    </dataValidation>
    <dataValidation type="list" allowBlank="1" showInputMessage="1" showErrorMessage="1" sqref="D25:AE25 D32:AE32 D39:AE39 D46:AE46 D53:AE53 D60:AE60 Y18:AC18 D18 F18:H18 L18:O18 R18:V18 D67:AE67" xr:uid="{22D1CD20-6B00-4334-BAA7-732427A2C300}">
      <formula1>"○"</formula1>
    </dataValidation>
    <dataValidation type="list" allowBlank="1" showInputMessage="1" showErrorMessage="1" sqref="E18 D31:AE31 D38:AE38 D45:AE45 D52:AE52 D59:AE59 D66:AE66 D24:AE24 I18:K18 P18:Q18 W18:X18 D17:AE17 AD18:AE18" xr:uid="{78221E4F-3502-46B8-A6D2-A7130D3D8E4A}">
      <formula1>"－,○,対象外"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I129"/>
  <sheetViews>
    <sheetView view="pageBreakPreview" topLeftCell="A57" zoomScale="80" zoomScaleNormal="60" zoomScaleSheetLayoutView="80" workbookViewId="0">
      <selection activeCell="AY76" sqref="AY76"/>
    </sheetView>
  </sheetViews>
  <sheetFormatPr defaultColWidth="9" defaultRowHeight="13.2" x14ac:dyDescent="0.2"/>
  <cols>
    <col min="1" max="1" width="1.44140625" customWidth="1"/>
    <col min="2" max="2" width="4.21875" style="2" customWidth="1"/>
    <col min="3" max="3" width="5.21875" style="2" customWidth="1"/>
    <col min="4" max="31" width="5.77734375" style="2" customWidth="1"/>
    <col min="32" max="32" width="9.109375" customWidth="1"/>
    <col min="33" max="33" width="4.109375" customWidth="1"/>
    <col min="34" max="34" width="5.77734375" customWidth="1"/>
    <col min="35" max="35" width="6.33203125" customWidth="1"/>
    <col min="36" max="36" width="5.77734375" customWidth="1"/>
    <col min="37" max="37" width="4.109375" customWidth="1"/>
    <col min="38" max="38" width="5.77734375" customWidth="1"/>
    <col min="39" max="39" width="6.33203125" customWidth="1"/>
    <col min="40" max="40" width="5.77734375" customWidth="1"/>
    <col min="41" max="41" width="4.21875" customWidth="1"/>
    <col min="42" max="42" width="5.6640625" customWidth="1"/>
    <col min="43" max="43" width="6.33203125" customWidth="1"/>
    <col min="44" max="44" width="5.6640625" customWidth="1"/>
    <col min="45" max="45" width="4.109375" customWidth="1"/>
    <col min="46" max="46" width="5.6640625" customWidth="1"/>
    <col min="47" max="47" width="6.33203125" customWidth="1"/>
    <col min="48" max="48" width="5.6640625" customWidth="1"/>
    <col min="49" max="49" width="4.109375" customWidth="1"/>
    <col min="50" max="50" width="5.6640625" customWidth="1"/>
    <col min="51" max="51" width="6.33203125" customWidth="1"/>
    <col min="52" max="52" width="5.88671875" customWidth="1"/>
    <col min="53" max="54" width="6.88671875" customWidth="1"/>
    <col min="55" max="55" width="8.109375" style="101" customWidth="1"/>
    <col min="56" max="61" width="8.77734375" style="3" customWidth="1"/>
  </cols>
  <sheetData>
    <row r="1" spans="2:61" ht="19.5" customHeight="1" x14ac:dyDescent="0.2">
      <c r="B1" s="1"/>
      <c r="C1" s="1"/>
      <c r="M1" s="1"/>
      <c r="AC1" s="1"/>
      <c r="AX1" s="73"/>
      <c r="AY1" s="73"/>
      <c r="AZ1" s="74"/>
      <c r="BA1" s="73"/>
      <c r="BB1" s="75" t="s">
        <v>66</v>
      </c>
      <c r="BC1" s="96"/>
    </row>
    <row r="2" spans="2:61" ht="23.4" x14ac:dyDescent="0.2">
      <c r="B2" s="148" t="s">
        <v>68</v>
      </c>
      <c r="C2" s="1"/>
      <c r="M2" s="1"/>
      <c r="AC2" s="1"/>
      <c r="AX2" s="73"/>
      <c r="AY2" s="73"/>
      <c r="AZ2" s="74"/>
      <c r="BA2" s="76"/>
      <c r="BB2" s="77" t="s">
        <v>67</v>
      </c>
      <c r="BC2" s="97"/>
    </row>
    <row r="3" spans="2:61" ht="18.75" customHeight="1" x14ac:dyDescent="0.2">
      <c r="AX3" s="15"/>
      <c r="AY3" s="169" t="str">
        <f>IF(N6&lt;=224,"",IF(AND(225&lt;=N6,N6&lt;=448),"1/2",IF(AND(449&lt;=N6,N6&lt;=672),"１/3",IF(AND(673&lt;=N6,N6&lt;=896),"１/4","32ヶ月以上"))))</f>
        <v/>
      </c>
      <c r="AZ3" s="169"/>
      <c r="BA3" s="169"/>
      <c r="BB3" s="169"/>
      <c r="BC3" s="98"/>
    </row>
    <row r="4" spans="2:61" ht="21.75" customHeight="1" x14ac:dyDescent="0.2">
      <c r="C4" s="66"/>
      <c r="D4" s="67" t="s">
        <v>64</v>
      </c>
      <c r="E4" s="170" t="s">
        <v>65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32"/>
      <c r="AC4"/>
      <c r="AD4"/>
      <c r="AE4"/>
      <c r="AZ4" s="4"/>
      <c r="BA4" s="4"/>
      <c r="BB4" s="142" t="str">
        <f>IF(OR(AY3="",AY3="2/2",AY3="3/3",AY3="4/4"),"★","")</f>
        <v>★</v>
      </c>
      <c r="BC4" s="99"/>
      <c r="BH4"/>
    </row>
    <row r="5" spans="2:61" x14ac:dyDescent="0.2">
      <c r="C5" s="66"/>
      <c r="D5" s="67" t="s">
        <v>52</v>
      </c>
      <c r="E5" s="171">
        <v>2025</v>
      </c>
      <c r="F5" s="171"/>
      <c r="G5" s="118">
        <v>7</v>
      </c>
      <c r="H5" s="119">
        <v>4</v>
      </c>
      <c r="I5" s="132" t="s">
        <v>0</v>
      </c>
      <c r="J5" s="171">
        <v>2026</v>
      </c>
      <c r="K5" s="171"/>
      <c r="L5" s="118">
        <v>3</v>
      </c>
      <c r="M5" s="119">
        <v>9</v>
      </c>
      <c r="N5" s="120"/>
      <c r="O5" s="121"/>
      <c r="P5" s="120"/>
      <c r="Q5" s="122"/>
      <c r="R5" s="123"/>
      <c r="S5" s="123"/>
      <c r="T5" s="120"/>
      <c r="U5" s="164"/>
      <c r="V5" s="164"/>
      <c r="W5" s="164"/>
      <c r="X5" s="164"/>
      <c r="Y5" s="164"/>
      <c r="Z5" s="164"/>
      <c r="AA5" s="164"/>
      <c r="AB5" s="164"/>
      <c r="AC5"/>
      <c r="AD5"/>
      <c r="AE5"/>
      <c r="AZ5" s="4"/>
      <c r="BA5" s="4"/>
      <c r="BB5" s="3"/>
      <c r="BC5" s="99"/>
      <c r="BH5"/>
    </row>
    <row r="6" spans="2:61" ht="15.6" x14ac:dyDescent="0.2">
      <c r="C6" s="66"/>
      <c r="D6" s="67" t="s">
        <v>63</v>
      </c>
      <c r="E6" s="171">
        <v>2025</v>
      </c>
      <c r="F6" s="171"/>
      <c r="G6" s="118">
        <v>7</v>
      </c>
      <c r="H6" s="119">
        <v>28</v>
      </c>
      <c r="I6" s="132" t="s">
        <v>0</v>
      </c>
      <c r="J6" s="171">
        <v>2025</v>
      </c>
      <c r="K6" s="171"/>
      <c r="L6" s="118">
        <v>10</v>
      </c>
      <c r="M6" s="119">
        <v>20</v>
      </c>
      <c r="N6" s="258">
        <f>_xlfn.DAYS(DATE(J6,L6,M6),DATE(E6,G6,H6))+1</f>
        <v>85</v>
      </c>
      <c r="O6" s="258"/>
      <c r="P6" s="120"/>
      <c r="Q6" s="122"/>
      <c r="R6" s="123"/>
      <c r="S6" s="123"/>
      <c r="T6" s="127"/>
      <c r="U6" s="164"/>
      <c r="V6" s="164"/>
      <c r="W6" s="69"/>
      <c r="X6" s="69"/>
      <c r="Y6" s="164"/>
      <c r="Z6" s="164"/>
      <c r="AA6" s="164"/>
      <c r="AB6" s="164"/>
      <c r="AC6" s="164"/>
      <c r="AF6" s="16"/>
      <c r="AG6" s="16"/>
      <c r="AU6" s="16"/>
      <c r="AV6" s="16"/>
      <c r="AW6" s="173" t="s">
        <v>74</v>
      </c>
      <c r="AX6" s="173"/>
      <c r="AY6" s="173"/>
      <c r="AZ6" s="173"/>
      <c r="BA6" s="173"/>
      <c r="BB6" s="173"/>
      <c r="BC6" s="100"/>
    </row>
    <row r="7" spans="2:61" ht="14.25" customHeight="1" x14ac:dyDescent="0.2">
      <c r="C7" s="68" t="s">
        <v>72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</row>
    <row r="8" spans="2:61" ht="14.25" customHeight="1" x14ac:dyDescent="0.2">
      <c r="B8" s="68"/>
      <c r="C8" s="123"/>
      <c r="D8" s="124" t="str">
        <f>IF($N$6&gt;224,"標示期間：","")</f>
        <v/>
      </c>
      <c r="E8" s="196" t="str">
        <f>IF($N$6&gt;224,$D$87,"")</f>
        <v/>
      </c>
      <c r="F8" s="196"/>
      <c r="G8" s="125" t="str">
        <f>IF($N$6&gt;224,$D$87,"")</f>
        <v/>
      </c>
      <c r="H8" s="126" t="str">
        <f>IF($N$6&gt;224,$D$87,"")</f>
        <v/>
      </c>
      <c r="I8" s="132" t="str">
        <f>IF($N$6&gt;224,"～","")</f>
        <v/>
      </c>
      <c r="J8" s="196" t="str">
        <f>IF($N$6&gt;224,$AE$94,"")</f>
        <v/>
      </c>
      <c r="K8" s="196"/>
      <c r="L8" s="125" t="str">
        <f>IF($N$6&gt;224,$AE$94,"")</f>
        <v/>
      </c>
      <c r="M8" s="126" t="str">
        <f>IF($N$6&gt;224,$AE$94,"")</f>
        <v/>
      </c>
      <c r="N8" s="123"/>
      <c r="O8" s="125"/>
      <c r="P8" s="123"/>
      <c r="Q8" s="126"/>
      <c r="R8" s="123"/>
      <c r="S8" s="123"/>
      <c r="T8" s="123"/>
    </row>
    <row r="9" spans="2:61" ht="6.75" customHeight="1" thickBot="1" x14ac:dyDescent="0.25">
      <c r="B9" s="68"/>
    </row>
    <row r="10" spans="2:61" ht="13.5" customHeight="1" x14ac:dyDescent="0.2">
      <c r="B10" s="197"/>
      <c r="C10" s="197"/>
      <c r="D10" s="200" t="s">
        <v>48</v>
      </c>
      <c r="E10" s="201"/>
      <c r="F10" s="201"/>
      <c r="G10" s="201"/>
      <c r="H10" s="201"/>
      <c r="I10" s="201"/>
      <c r="J10" s="202"/>
      <c r="K10" s="200" t="s">
        <v>49</v>
      </c>
      <c r="L10" s="201"/>
      <c r="M10" s="201"/>
      <c r="N10" s="201"/>
      <c r="O10" s="201"/>
      <c r="P10" s="201"/>
      <c r="Q10" s="202"/>
      <c r="R10" s="200" t="s">
        <v>50</v>
      </c>
      <c r="S10" s="201"/>
      <c r="T10" s="201"/>
      <c r="U10" s="201"/>
      <c r="V10" s="201"/>
      <c r="W10" s="201"/>
      <c r="X10" s="202"/>
      <c r="Y10" s="214" t="s">
        <v>51</v>
      </c>
      <c r="Z10" s="214"/>
      <c r="AA10" s="214"/>
      <c r="AB10" s="214"/>
      <c r="AC10" s="214"/>
      <c r="AD10" s="214"/>
      <c r="AE10" s="214"/>
      <c r="AF10" s="78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80"/>
      <c r="BC10"/>
      <c r="BD10"/>
      <c r="BE10"/>
      <c r="BF10"/>
      <c r="BG10"/>
      <c r="BH10"/>
      <c r="BI10"/>
    </row>
    <row r="11" spans="2:61" ht="13.5" customHeight="1" thickBot="1" x14ac:dyDescent="0.25">
      <c r="B11" s="198"/>
      <c r="C11" s="199"/>
      <c r="D11" s="25">
        <v>1</v>
      </c>
      <c r="E11" s="26">
        <v>2</v>
      </c>
      <c r="F11" s="26">
        <v>3</v>
      </c>
      <c r="G11" s="26">
        <v>4</v>
      </c>
      <c r="H11" s="26">
        <v>5</v>
      </c>
      <c r="I11" s="26">
        <v>6</v>
      </c>
      <c r="J11" s="27">
        <v>7</v>
      </c>
      <c r="K11" s="26">
        <v>8</v>
      </c>
      <c r="L11" s="26">
        <v>9</v>
      </c>
      <c r="M11" s="26">
        <v>10</v>
      </c>
      <c r="N11" s="26">
        <v>11</v>
      </c>
      <c r="O11" s="26">
        <v>12</v>
      </c>
      <c r="P11" s="26">
        <v>13</v>
      </c>
      <c r="Q11" s="28">
        <v>14</v>
      </c>
      <c r="R11" s="26">
        <v>15</v>
      </c>
      <c r="S11" s="26">
        <v>16</v>
      </c>
      <c r="T11" s="26">
        <v>17</v>
      </c>
      <c r="U11" s="26">
        <v>18</v>
      </c>
      <c r="V11" s="26">
        <v>19</v>
      </c>
      <c r="W11" s="26">
        <v>20</v>
      </c>
      <c r="X11" s="28">
        <v>21</v>
      </c>
      <c r="Y11" s="36">
        <v>22</v>
      </c>
      <c r="Z11" s="36">
        <v>23</v>
      </c>
      <c r="AA11" s="36">
        <v>24</v>
      </c>
      <c r="AB11" s="36">
        <v>25</v>
      </c>
      <c r="AC11" s="36">
        <v>26</v>
      </c>
      <c r="AD11" s="36">
        <v>27</v>
      </c>
      <c r="AE11" s="36">
        <v>28</v>
      </c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3"/>
      <c r="BC11"/>
      <c r="BD11"/>
      <c r="BE11"/>
      <c r="BF11"/>
      <c r="BG11"/>
      <c r="BH11"/>
      <c r="BI11"/>
    </row>
    <row r="12" spans="2:61" ht="13.5" customHeight="1" x14ac:dyDescent="0.2">
      <c r="B12" s="174" t="s">
        <v>55</v>
      </c>
      <c r="C12" s="5" t="s">
        <v>1</v>
      </c>
      <c r="D12" s="29">
        <f>D87</f>
        <v>45866</v>
      </c>
      <c r="E12" s="29">
        <f t="shared" ref="E12:Z12" si="0">E87</f>
        <v>45867</v>
      </c>
      <c r="F12" s="29">
        <f t="shared" si="0"/>
        <v>45868</v>
      </c>
      <c r="G12" s="29">
        <f t="shared" si="0"/>
        <v>45869</v>
      </c>
      <c r="H12" s="29">
        <f t="shared" si="0"/>
        <v>45870</v>
      </c>
      <c r="I12" s="29">
        <f t="shared" si="0"/>
        <v>45871</v>
      </c>
      <c r="J12" s="29">
        <f t="shared" si="0"/>
        <v>45872</v>
      </c>
      <c r="K12" s="29">
        <f t="shared" si="0"/>
        <v>45873</v>
      </c>
      <c r="L12" s="29">
        <f t="shared" si="0"/>
        <v>45874</v>
      </c>
      <c r="M12" s="29">
        <f t="shared" si="0"/>
        <v>45875</v>
      </c>
      <c r="N12" s="29">
        <f t="shared" si="0"/>
        <v>45876</v>
      </c>
      <c r="O12" s="29">
        <f t="shared" si="0"/>
        <v>45877</v>
      </c>
      <c r="P12" s="29">
        <f t="shared" si="0"/>
        <v>45878</v>
      </c>
      <c r="Q12" s="29">
        <f t="shared" si="0"/>
        <v>45879</v>
      </c>
      <c r="R12" s="29">
        <f t="shared" si="0"/>
        <v>45880</v>
      </c>
      <c r="S12" s="29">
        <f t="shared" si="0"/>
        <v>45881</v>
      </c>
      <c r="T12" s="29">
        <f t="shared" si="0"/>
        <v>45882</v>
      </c>
      <c r="U12" s="29">
        <f t="shared" si="0"/>
        <v>45883</v>
      </c>
      <c r="V12" s="29">
        <f t="shared" si="0"/>
        <v>45884</v>
      </c>
      <c r="W12" s="29">
        <f t="shared" si="0"/>
        <v>45885</v>
      </c>
      <c r="X12" s="29">
        <f t="shared" si="0"/>
        <v>45886</v>
      </c>
      <c r="Y12" s="29">
        <f t="shared" si="0"/>
        <v>45887</v>
      </c>
      <c r="Z12" s="29">
        <f t="shared" si="0"/>
        <v>45888</v>
      </c>
      <c r="AA12" s="29">
        <f>AA87</f>
        <v>45889</v>
      </c>
      <c r="AB12" s="29">
        <f>AB87</f>
        <v>45890</v>
      </c>
      <c r="AC12" s="29">
        <f>AC87</f>
        <v>45891</v>
      </c>
      <c r="AD12" s="29">
        <f>AD87</f>
        <v>45892</v>
      </c>
      <c r="AE12" s="29">
        <f>AE87</f>
        <v>45893</v>
      </c>
      <c r="AF12" s="177" t="s">
        <v>2</v>
      </c>
      <c r="AG12" s="179" t="s">
        <v>48</v>
      </c>
      <c r="AH12" s="180"/>
      <c r="AI12" s="180"/>
      <c r="AJ12" s="180"/>
      <c r="AK12" s="183" t="s">
        <v>49</v>
      </c>
      <c r="AL12" s="180"/>
      <c r="AM12" s="180"/>
      <c r="AN12" s="184"/>
      <c r="AO12" s="183" t="s">
        <v>50</v>
      </c>
      <c r="AP12" s="180"/>
      <c r="AQ12" s="180"/>
      <c r="AR12" s="184"/>
      <c r="AS12" s="183" t="s">
        <v>69</v>
      </c>
      <c r="AT12" s="180"/>
      <c r="AU12" s="180"/>
      <c r="AV12" s="184"/>
      <c r="AW12" s="206" t="s">
        <v>3</v>
      </c>
      <c r="AX12" s="206"/>
      <c r="AY12" s="206"/>
      <c r="AZ12" s="207"/>
      <c r="BA12" s="210" t="s">
        <v>4</v>
      </c>
      <c r="BB12" s="211"/>
      <c r="BC12" s="254" t="s">
        <v>5</v>
      </c>
      <c r="BD12" s="252" t="s">
        <v>6</v>
      </c>
      <c r="BE12" s="252" t="s">
        <v>7</v>
      </c>
      <c r="BF12" s="252" t="s">
        <v>8</v>
      </c>
      <c r="BG12" s="252" t="s">
        <v>9</v>
      </c>
      <c r="BH12" s="252" t="s">
        <v>10</v>
      </c>
      <c r="BI12" s="252" t="s">
        <v>11</v>
      </c>
    </row>
    <row r="13" spans="2:61" ht="13.5" customHeight="1" x14ac:dyDescent="0.2">
      <c r="B13" s="175"/>
      <c r="C13" s="6" t="s">
        <v>12</v>
      </c>
      <c r="D13" s="22">
        <f>D87</f>
        <v>45866</v>
      </c>
      <c r="E13" s="22">
        <f t="shared" ref="E13:Z13" si="1">E87</f>
        <v>45867</v>
      </c>
      <c r="F13" s="22">
        <f t="shared" si="1"/>
        <v>45868</v>
      </c>
      <c r="G13" s="22">
        <f t="shared" si="1"/>
        <v>45869</v>
      </c>
      <c r="H13" s="22">
        <f t="shared" si="1"/>
        <v>45870</v>
      </c>
      <c r="I13" s="22">
        <f t="shared" si="1"/>
        <v>45871</v>
      </c>
      <c r="J13" s="22">
        <f t="shared" si="1"/>
        <v>45872</v>
      </c>
      <c r="K13" s="22">
        <f t="shared" si="1"/>
        <v>45873</v>
      </c>
      <c r="L13" s="22">
        <f t="shared" si="1"/>
        <v>45874</v>
      </c>
      <c r="M13" s="22">
        <f t="shared" si="1"/>
        <v>45875</v>
      </c>
      <c r="N13" s="22">
        <f t="shared" si="1"/>
        <v>45876</v>
      </c>
      <c r="O13" s="22">
        <f t="shared" si="1"/>
        <v>45877</v>
      </c>
      <c r="P13" s="22">
        <f t="shared" si="1"/>
        <v>45878</v>
      </c>
      <c r="Q13" s="22">
        <f t="shared" si="1"/>
        <v>45879</v>
      </c>
      <c r="R13" s="22">
        <f t="shared" si="1"/>
        <v>45880</v>
      </c>
      <c r="S13" s="22">
        <f t="shared" si="1"/>
        <v>45881</v>
      </c>
      <c r="T13" s="22">
        <f t="shared" si="1"/>
        <v>45882</v>
      </c>
      <c r="U13" s="22">
        <f t="shared" si="1"/>
        <v>45883</v>
      </c>
      <c r="V13" s="22">
        <f t="shared" si="1"/>
        <v>45884</v>
      </c>
      <c r="W13" s="22">
        <f t="shared" si="1"/>
        <v>45885</v>
      </c>
      <c r="X13" s="22">
        <f t="shared" si="1"/>
        <v>45886</v>
      </c>
      <c r="Y13" s="22">
        <f t="shared" si="1"/>
        <v>45887</v>
      </c>
      <c r="Z13" s="22">
        <f t="shared" si="1"/>
        <v>45888</v>
      </c>
      <c r="AA13" s="22">
        <f>AA87</f>
        <v>45889</v>
      </c>
      <c r="AB13" s="22">
        <f>AB87</f>
        <v>45890</v>
      </c>
      <c r="AC13" s="22">
        <f>AC87</f>
        <v>45891</v>
      </c>
      <c r="AD13" s="22">
        <f>AD87</f>
        <v>45892</v>
      </c>
      <c r="AE13" s="22">
        <f>AE87</f>
        <v>45893</v>
      </c>
      <c r="AF13" s="178"/>
      <c r="AG13" s="181"/>
      <c r="AH13" s="182"/>
      <c r="AI13" s="182"/>
      <c r="AJ13" s="182"/>
      <c r="AK13" s="185"/>
      <c r="AL13" s="182"/>
      <c r="AM13" s="182"/>
      <c r="AN13" s="186"/>
      <c r="AO13" s="185"/>
      <c r="AP13" s="182"/>
      <c r="AQ13" s="182"/>
      <c r="AR13" s="186"/>
      <c r="AS13" s="185"/>
      <c r="AT13" s="182"/>
      <c r="AU13" s="182"/>
      <c r="AV13" s="186"/>
      <c r="AW13" s="208"/>
      <c r="AX13" s="208"/>
      <c r="AY13" s="208"/>
      <c r="AZ13" s="209"/>
      <c r="BA13" s="212"/>
      <c r="BB13" s="213"/>
      <c r="BC13" s="256"/>
      <c r="BD13" s="253"/>
      <c r="BE13" s="253"/>
      <c r="BF13" s="253"/>
      <c r="BG13" s="253"/>
      <c r="BH13" s="253"/>
      <c r="BI13" s="253"/>
    </row>
    <row r="14" spans="2:61" ht="13.5" customHeight="1" x14ac:dyDescent="0.2">
      <c r="B14" s="175"/>
      <c r="C14" s="6" t="s">
        <v>13</v>
      </c>
      <c r="D14" s="20">
        <f>D87</f>
        <v>45866</v>
      </c>
      <c r="E14" s="20">
        <f t="shared" ref="E14:Z14" si="2">E87</f>
        <v>45867</v>
      </c>
      <c r="F14" s="20">
        <f t="shared" si="2"/>
        <v>45868</v>
      </c>
      <c r="G14" s="20">
        <f t="shared" si="2"/>
        <v>45869</v>
      </c>
      <c r="H14" s="20">
        <f t="shared" si="2"/>
        <v>45870</v>
      </c>
      <c r="I14" s="20">
        <f t="shared" si="2"/>
        <v>45871</v>
      </c>
      <c r="J14" s="20">
        <f t="shared" si="2"/>
        <v>45872</v>
      </c>
      <c r="K14" s="20">
        <f t="shared" si="2"/>
        <v>45873</v>
      </c>
      <c r="L14" s="20">
        <f t="shared" si="2"/>
        <v>45874</v>
      </c>
      <c r="M14" s="20">
        <f t="shared" si="2"/>
        <v>45875</v>
      </c>
      <c r="N14" s="20">
        <f t="shared" si="2"/>
        <v>45876</v>
      </c>
      <c r="O14" s="20">
        <f t="shared" si="2"/>
        <v>45877</v>
      </c>
      <c r="P14" s="20">
        <f t="shared" si="2"/>
        <v>45878</v>
      </c>
      <c r="Q14" s="20">
        <f t="shared" si="2"/>
        <v>45879</v>
      </c>
      <c r="R14" s="20">
        <f t="shared" si="2"/>
        <v>45880</v>
      </c>
      <c r="S14" s="20">
        <f t="shared" si="2"/>
        <v>45881</v>
      </c>
      <c r="T14" s="20">
        <f t="shared" si="2"/>
        <v>45882</v>
      </c>
      <c r="U14" s="20">
        <f t="shared" si="2"/>
        <v>45883</v>
      </c>
      <c r="V14" s="20">
        <f t="shared" si="2"/>
        <v>45884</v>
      </c>
      <c r="W14" s="20">
        <f t="shared" si="2"/>
        <v>45885</v>
      </c>
      <c r="X14" s="20">
        <f t="shared" si="2"/>
        <v>45886</v>
      </c>
      <c r="Y14" s="20">
        <f t="shared" si="2"/>
        <v>45887</v>
      </c>
      <c r="Z14" s="20">
        <f t="shared" si="2"/>
        <v>45888</v>
      </c>
      <c r="AA14" s="20">
        <f>AA87</f>
        <v>45889</v>
      </c>
      <c r="AB14" s="20">
        <f>AB87</f>
        <v>45890</v>
      </c>
      <c r="AC14" s="20">
        <f>AC87</f>
        <v>45891</v>
      </c>
      <c r="AD14" s="20">
        <f>AD87</f>
        <v>45892</v>
      </c>
      <c r="AE14" s="20">
        <f>AE87</f>
        <v>45893</v>
      </c>
      <c r="AF14" s="239">
        <f>COUNTIF(D17:AE17,"－")+COUNTIF(D17:AE17,"対象外")</f>
        <v>0</v>
      </c>
      <c r="AG14" s="203" t="s">
        <v>14</v>
      </c>
      <c r="AH14" s="187" t="s">
        <v>15</v>
      </c>
      <c r="AI14" s="190" t="s">
        <v>53</v>
      </c>
      <c r="AJ14" s="193" t="s">
        <v>126</v>
      </c>
      <c r="AK14" s="187" t="s">
        <v>14</v>
      </c>
      <c r="AL14" s="187" t="s">
        <v>15</v>
      </c>
      <c r="AM14" s="190" t="s">
        <v>53</v>
      </c>
      <c r="AN14" s="193" t="s">
        <v>126</v>
      </c>
      <c r="AO14" s="187" t="s">
        <v>14</v>
      </c>
      <c r="AP14" s="187" t="s">
        <v>15</v>
      </c>
      <c r="AQ14" s="190" t="s">
        <v>53</v>
      </c>
      <c r="AR14" s="193" t="s">
        <v>126</v>
      </c>
      <c r="AS14" s="187" t="s">
        <v>14</v>
      </c>
      <c r="AT14" s="187" t="s">
        <v>15</v>
      </c>
      <c r="AU14" s="190" t="s">
        <v>53</v>
      </c>
      <c r="AV14" s="224" t="s">
        <v>126</v>
      </c>
      <c r="AW14" s="227" t="s">
        <v>14</v>
      </c>
      <c r="AX14" s="230" t="s">
        <v>15</v>
      </c>
      <c r="AY14" s="233" t="s">
        <v>53</v>
      </c>
      <c r="AZ14" s="236" t="s">
        <v>54</v>
      </c>
      <c r="BA14" s="218" t="s">
        <v>14</v>
      </c>
      <c r="BB14" s="221" t="s">
        <v>16</v>
      </c>
      <c r="BC14" s="254">
        <f>COUNT(D13:AE13)</f>
        <v>28</v>
      </c>
      <c r="BD14" s="252">
        <f>BC14-AF14</f>
        <v>28</v>
      </c>
      <c r="BE14" s="252">
        <f>BD14</f>
        <v>28</v>
      </c>
      <c r="BF14" s="252">
        <f>COUNTIF(D17:AE17,"○")</f>
        <v>8</v>
      </c>
      <c r="BG14" s="252">
        <f>BF14</f>
        <v>8</v>
      </c>
      <c r="BH14" s="252">
        <f>COUNTIF(D18:AE18,"○")</f>
        <v>8</v>
      </c>
      <c r="BI14" s="252">
        <f>BH14</f>
        <v>8</v>
      </c>
    </row>
    <row r="15" spans="2:61" ht="37.5" customHeight="1" x14ac:dyDescent="0.2">
      <c r="B15" s="175"/>
      <c r="C15" s="215" t="s">
        <v>17</v>
      </c>
      <c r="D15" s="143" t="s">
        <v>118</v>
      </c>
      <c r="E15" s="143"/>
      <c r="F15" s="143"/>
      <c r="G15" s="143"/>
      <c r="H15" s="143"/>
      <c r="I15" s="143"/>
      <c r="J15" s="143"/>
      <c r="K15" s="143"/>
      <c r="L15" s="143" t="s">
        <v>117</v>
      </c>
      <c r="M15" s="143" t="s">
        <v>117</v>
      </c>
      <c r="N15" s="143" t="s">
        <v>117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240"/>
      <c r="AG15" s="204"/>
      <c r="AH15" s="188"/>
      <c r="AI15" s="191"/>
      <c r="AJ15" s="194"/>
      <c r="AK15" s="188"/>
      <c r="AL15" s="188"/>
      <c r="AM15" s="191"/>
      <c r="AN15" s="194"/>
      <c r="AO15" s="188"/>
      <c r="AP15" s="188"/>
      <c r="AQ15" s="191"/>
      <c r="AR15" s="194"/>
      <c r="AS15" s="188"/>
      <c r="AT15" s="188"/>
      <c r="AU15" s="191"/>
      <c r="AV15" s="225"/>
      <c r="AW15" s="228"/>
      <c r="AX15" s="231"/>
      <c r="AY15" s="234"/>
      <c r="AZ15" s="237"/>
      <c r="BA15" s="219"/>
      <c r="BB15" s="222"/>
      <c r="BC15" s="255"/>
      <c r="BD15" s="257"/>
      <c r="BE15" s="257"/>
      <c r="BF15" s="257"/>
      <c r="BG15" s="257"/>
      <c r="BH15" s="257"/>
      <c r="BI15" s="257"/>
    </row>
    <row r="16" spans="2:61" s="7" customFormat="1" ht="24" customHeight="1" x14ac:dyDescent="0.2">
      <c r="B16" s="175"/>
      <c r="C16" s="216"/>
      <c r="D16" s="145" t="str">
        <f t="shared" ref="D16:AE16" si="3">IFERROR(VLOOKUP(D13,祝日,3,FALSE),"")</f>
        <v/>
      </c>
      <c r="E16" s="145" t="str">
        <f t="shared" si="3"/>
        <v/>
      </c>
      <c r="F16" s="145" t="str">
        <f t="shared" si="3"/>
        <v/>
      </c>
      <c r="G16" s="146" t="str">
        <f t="shared" si="3"/>
        <v/>
      </c>
      <c r="H16" s="145" t="str">
        <f t="shared" si="3"/>
        <v/>
      </c>
      <c r="I16" s="145" t="str">
        <f t="shared" si="3"/>
        <v/>
      </c>
      <c r="J16" s="145" t="str">
        <f t="shared" si="3"/>
        <v/>
      </c>
      <c r="K16" s="145" t="str">
        <f t="shared" si="3"/>
        <v/>
      </c>
      <c r="L16" s="145" t="str">
        <f t="shared" si="3"/>
        <v/>
      </c>
      <c r="M16" s="145" t="str">
        <f t="shared" si="3"/>
        <v>平和記念日</v>
      </c>
      <c r="N16" s="145" t="str">
        <f t="shared" si="3"/>
        <v/>
      </c>
      <c r="O16" s="145" t="str">
        <f t="shared" si="3"/>
        <v/>
      </c>
      <c r="P16" s="145" t="str">
        <f t="shared" si="3"/>
        <v/>
      </c>
      <c r="Q16" s="145" t="str">
        <f t="shared" si="3"/>
        <v/>
      </c>
      <c r="R16" s="145" t="str">
        <f t="shared" si="3"/>
        <v>山の日</v>
      </c>
      <c r="S16" s="145" t="str">
        <f t="shared" si="3"/>
        <v/>
      </c>
      <c r="T16" s="145" t="str">
        <f t="shared" si="3"/>
        <v/>
      </c>
      <c r="U16" s="145" t="str">
        <f t="shared" si="3"/>
        <v/>
      </c>
      <c r="V16" s="145" t="str">
        <f t="shared" si="3"/>
        <v/>
      </c>
      <c r="W16" s="145" t="str">
        <f t="shared" si="3"/>
        <v/>
      </c>
      <c r="X16" s="145" t="str">
        <f t="shared" si="3"/>
        <v/>
      </c>
      <c r="Y16" s="145" t="str">
        <f t="shared" si="3"/>
        <v/>
      </c>
      <c r="Z16" s="145" t="str">
        <f t="shared" si="3"/>
        <v/>
      </c>
      <c r="AA16" s="146" t="str">
        <f t="shared" si="3"/>
        <v/>
      </c>
      <c r="AB16" s="145" t="str">
        <f t="shared" si="3"/>
        <v/>
      </c>
      <c r="AC16" s="145" t="str">
        <f t="shared" si="3"/>
        <v/>
      </c>
      <c r="AD16" s="145" t="str">
        <f>IFERROR(VLOOKUP(AD13,祝日,3,FALSE),"")</f>
        <v/>
      </c>
      <c r="AE16" s="145" t="str">
        <f t="shared" si="3"/>
        <v/>
      </c>
      <c r="AF16" s="240"/>
      <c r="AG16" s="205"/>
      <c r="AH16" s="189"/>
      <c r="AI16" s="192"/>
      <c r="AJ16" s="195"/>
      <c r="AK16" s="189"/>
      <c r="AL16" s="189"/>
      <c r="AM16" s="192"/>
      <c r="AN16" s="195"/>
      <c r="AO16" s="189"/>
      <c r="AP16" s="189"/>
      <c r="AQ16" s="192"/>
      <c r="AR16" s="195"/>
      <c r="AS16" s="189"/>
      <c r="AT16" s="189"/>
      <c r="AU16" s="192"/>
      <c r="AV16" s="226"/>
      <c r="AW16" s="229"/>
      <c r="AX16" s="232"/>
      <c r="AY16" s="235"/>
      <c r="AZ16" s="238"/>
      <c r="BA16" s="220"/>
      <c r="BB16" s="223"/>
      <c r="BC16" s="255"/>
      <c r="BD16" s="257"/>
      <c r="BE16" s="257"/>
      <c r="BF16" s="257"/>
      <c r="BG16" s="257"/>
      <c r="BH16" s="257"/>
      <c r="BI16" s="257"/>
    </row>
    <row r="17" spans="1:61" s="8" customFormat="1" ht="13.5" customHeight="1" x14ac:dyDescent="0.2">
      <c r="B17" s="175"/>
      <c r="C17" s="6" t="s">
        <v>18</v>
      </c>
      <c r="D17" s="110"/>
      <c r="E17" s="110"/>
      <c r="F17" s="110"/>
      <c r="G17" s="110"/>
      <c r="H17" s="110"/>
      <c r="I17" s="110" t="s">
        <v>21</v>
      </c>
      <c r="J17" s="110" t="s">
        <v>21</v>
      </c>
      <c r="K17" s="110"/>
      <c r="L17" s="110"/>
      <c r="M17" s="110"/>
      <c r="N17" s="110"/>
      <c r="O17" s="110"/>
      <c r="P17" s="110" t="s">
        <v>21</v>
      </c>
      <c r="Q17" s="110" t="s">
        <v>21</v>
      </c>
      <c r="R17" s="110"/>
      <c r="S17" s="110"/>
      <c r="T17" s="110"/>
      <c r="U17" s="110"/>
      <c r="V17" s="110"/>
      <c r="W17" s="110" t="s">
        <v>21</v>
      </c>
      <c r="X17" s="110" t="s">
        <v>21</v>
      </c>
      <c r="Y17" s="110"/>
      <c r="Z17" s="110"/>
      <c r="AA17" s="110"/>
      <c r="AB17" s="110"/>
      <c r="AC17" s="110"/>
      <c r="AD17" s="110" t="s">
        <v>21</v>
      </c>
      <c r="AE17" s="110" t="s">
        <v>21</v>
      </c>
      <c r="AF17" s="240"/>
      <c r="AG17" s="84">
        <f>COUNTIF(D17:J17,"○")</f>
        <v>2</v>
      </c>
      <c r="AH17" s="85">
        <f>IF(7-(COUNTIF(D17:J17,"－")+COUNTIF(D17:J17,"対象外"))=0,"－",AG17/(7-(COUNTIF(D17:J17,"－")+COUNTIF(D17:J17,"対象外"))))</f>
        <v>0.2857142857142857</v>
      </c>
      <c r="AI17" s="85" t="str">
        <f>IF(COUNTIF(D17:J17,"")=7,"",IF(AH17="－","－",IF(AH17&gt;=0.285,"達成",IF(AJ17="該当","達成","未達成"))))</f>
        <v>達成</v>
      </c>
      <c r="AJ17" s="90" t="s">
        <v>20</v>
      </c>
      <c r="AK17" s="92">
        <f>COUNTIF(K17:Q17,"○")</f>
        <v>2</v>
      </c>
      <c r="AL17" s="85">
        <f>IF(7-(COUNTIF(K17:Q17,"－")+COUNTIF(K17:Q17,"対象外"))=0,"－",AK17/(7-(COUNTIF(K17:Q17,"－")+COUNTIF(K17:Q17,"対象外"))))</f>
        <v>0.2857142857142857</v>
      </c>
      <c r="AM17" s="85" t="str">
        <f>IF(COUNTIF(K17:Q17,"")=7,"",IF(AL17="－","－",IF(AL17&gt;=0.285,"達成",IF(AN17="該当","達成","未達成"))))</f>
        <v>達成</v>
      </c>
      <c r="AN17" s="88" t="s">
        <v>20</v>
      </c>
      <c r="AO17" s="92">
        <f>COUNTIF(R17:X17,"○")</f>
        <v>2</v>
      </c>
      <c r="AP17" s="85">
        <f>IF(7-(COUNTIF(R17:X17,"－")+COUNTIF(R17:X17,"対象外"))=0,"－",AO17/(7-(COUNTIF(R17:X17,"－")+COUNTIF(R17:X17,"対象外"))))</f>
        <v>0.2857142857142857</v>
      </c>
      <c r="AQ17" s="85" t="str">
        <f>IF(COUNTIF(R17:X17,"")=7,"",IF(AP17="－","－",IF(AP17&gt;=0.285,"達成",IF(AR17="該当","達成","未達成"))))</f>
        <v>達成</v>
      </c>
      <c r="AR17" s="88" t="s">
        <v>20</v>
      </c>
      <c r="AS17" s="92">
        <f>COUNTIF(Y17:AE17,"○")</f>
        <v>2</v>
      </c>
      <c r="AT17" s="85">
        <f>IF(7-(COUNTIF(Y17:AE17,"－")+COUNTIF(Y17:AE17,"対象外"))=0,"－",AS17/(7-(COUNTIF(Y17:AE17,"－")+COUNTIF(Y17:AE17,"対象外"))))</f>
        <v>0.2857142857142857</v>
      </c>
      <c r="AU17" s="85" t="str">
        <f>IF(COUNTIF(Y17:AE17,"")=7,"",IF(AT17="－","－",IF(AT17&gt;=0.285,"達成",IF(AV17="該当","達成","未達成"))))</f>
        <v>達成</v>
      </c>
      <c r="AV17" s="88" t="s">
        <v>20</v>
      </c>
      <c r="AW17" s="94">
        <f>BF14</f>
        <v>8</v>
      </c>
      <c r="AX17" s="41">
        <f>IF(BD14=0,"－",AW17/BD14)</f>
        <v>0.2857142857142857</v>
      </c>
      <c r="AY17" s="41" t="str">
        <f>IF(COUNTIF(D17:AE17,"")=28,"",IF(AX17="－","－",IF(AX17&gt;=0.285,"達成",IF(AZ17="該当","達成","未達成"))))</f>
        <v>達成</v>
      </c>
      <c r="AZ17" s="70" t="s">
        <v>20</v>
      </c>
      <c r="BA17" s="37">
        <f>BG14</f>
        <v>8</v>
      </c>
      <c r="BB17" s="38">
        <f>IF(BE14=0,"－",BA17/BE14)</f>
        <v>0.2857142857142857</v>
      </c>
      <c r="BC17" s="255"/>
      <c r="BD17" s="257"/>
      <c r="BE17" s="257"/>
      <c r="BF17" s="257"/>
      <c r="BG17" s="257"/>
      <c r="BH17" s="257"/>
      <c r="BI17" s="257"/>
    </row>
    <row r="18" spans="1:61" s="8" customFormat="1" ht="13.5" customHeight="1" thickBot="1" x14ac:dyDescent="0.25">
      <c r="B18" s="176"/>
      <c r="C18" s="9" t="s">
        <v>19</v>
      </c>
      <c r="D18" s="111"/>
      <c r="E18" s="111"/>
      <c r="F18" s="111"/>
      <c r="G18" s="111"/>
      <c r="H18" s="111"/>
      <c r="I18" s="111" t="s">
        <v>21</v>
      </c>
      <c r="J18" s="111" t="s">
        <v>21</v>
      </c>
      <c r="K18" s="111"/>
      <c r="L18" s="111"/>
      <c r="M18" s="111"/>
      <c r="N18" s="111"/>
      <c r="O18" s="111"/>
      <c r="P18" s="111" t="s">
        <v>21</v>
      </c>
      <c r="Q18" s="111" t="s">
        <v>21</v>
      </c>
      <c r="R18" s="111"/>
      <c r="S18" s="111"/>
      <c r="T18" s="111"/>
      <c r="U18" s="111"/>
      <c r="V18" s="111"/>
      <c r="W18" s="110" t="s">
        <v>21</v>
      </c>
      <c r="X18" s="110" t="s">
        <v>21</v>
      </c>
      <c r="Y18" s="111"/>
      <c r="Z18" s="111"/>
      <c r="AA18" s="111"/>
      <c r="AB18" s="111"/>
      <c r="AC18" s="111"/>
      <c r="AD18" s="110" t="s">
        <v>21</v>
      </c>
      <c r="AE18" s="110" t="s">
        <v>21</v>
      </c>
      <c r="AF18" s="241"/>
      <c r="AG18" s="86">
        <f>COUNTIF(D18:J18,"○")</f>
        <v>2</v>
      </c>
      <c r="AH18" s="87">
        <f>IF(7-(COUNTIF(D18:J18,"－")+COUNTIF(D18:J18,"対象外"))=0,"－",AG18/(7-(COUNTIF(D18:J18,"－")+COUNTIF(D18:J18,"対象外"))))</f>
        <v>0.2857142857142857</v>
      </c>
      <c r="AI18" s="87" t="str">
        <f>IF(OR(AI17="",AI17="－"),AI17,IF(AH18&gt;=0.285,"達成",IF(AJ18="該当","達成","未達成")))</f>
        <v>達成</v>
      </c>
      <c r="AJ18" s="91" t="s">
        <v>20</v>
      </c>
      <c r="AK18" s="93">
        <f t="shared" ref="AK18" si="4">COUNTIF(K18:Q18,"○")</f>
        <v>2</v>
      </c>
      <c r="AL18" s="87">
        <f t="shared" ref="AL18" si="5">IF(7-(COUNTIF(K18:Q18,"－")+COUNTIF(K18:Q18,"対象外"))=0,"－",AK18/(7-(COUNTIF(K18:Q18,"－")+COUNTIF(K18:Q18,"対象外"))))</f>
        <v>0.2857142857142857</v>
      </c>
      <c r="AM18" s="87" t="str">
        <f>IF(OR(AM17="",AM17="－"),AM17,IF(AL18&gt;=0.285,"達成",IF(AN18="該当","達成","未達成")))</f>
        <v>達成</v>
      </c>
      <c r="AN18" s="89" t="s">
        <v>20</v>
      </c>
      <c r="AO18" s="93">
        <f t="shared" ref="AO18" si="6">COUNTIF(R18:X18,"○")</f>
        <v>2</v>
      </c>
      <c r="AP18" s="87">
        <f t="shared" ref="AP18" si="7">IF(7-(COUNTIF(R18:X18,"－")+COUNTIF(R18:X18,"対象外"))=0,"－",AO18/(7-(COUNTIF(R18:X18,"－")+COUNTIF(R18:X18,"対象外"))))</f>
        <v>0.2857142857142857</v>
      </c>
      <c r="AQ18" s="87" t="str">
        <f>IF(OR(AQ17="",AQ17="－"),AQ17,IF(AP18&gt;=0.285,"達成",IF(AR18="該当","達成","未達成")))</f>
        <v>達成</v>
      </c>
      <c r="AR18" s="89" t="s">
        <v>20</v>
      </c>
      <c r="AS18" s="93">
        <f t="shared" ref="AS18" si="8">COUNTIF(Y18:AE18,"○")</f>
        <v>2</v>
      </c>
      <c r="AT18" s="87">
        <f t="shared" ref="AT18" si="9">IF(7-(COUNTIF(Y18:AE18,"－")+COUNTIF(Y18:AE18,"対象外"))=0,"－",AS18/(7-(COUNTIF(Y18:AE18,"－")+COUNTIF(Y18:AE18,"対象外"))))</f>
        <v>0.2857142857142857</v>
      </c>
      <c r="AU18" s="87" t="str">
        <f>IF(OR(AU17="",AU17="－"),AU17,IF(AT18&gt;=0.285,"達成",IF(AV18="該当","達成","未達成")))</f>
        <v>達成</v>
      </c>
      <c r="AV18" s="89" t="s">
        <v>20</v>
      </c>
      <c r="AW18" s="95">
        <f>BH14</f>
        <v>8</v>
      </c>
      <c r="AX18" s="42">
        <f>IF(BD14=0,"－",AW18/BD14)</f>
        <v>0.2857142857142857</v>
      </c>
      <c r="AY18" s="42" t="str">
        <f>IF(COUNTIF(D18:AE18,"")=28,"",IF(AX18="－","－",IF(AX18&gt;=0.285,"達成",IF(AZ18="該当","達成","未達成"))))</f>
        <v>達成</v>
      </c>
      <c r="AZ18" s="71" t="s">
        <v>20</v>
      </c>
      <c r="BA18" s="39">
        <f>BI14</f>
        <v>8</v>
      </c>
      <c r="BB18" s="40">
        <f>IF(BE14=0,"－",BA18/BE14)</f>
        <v>0.2857142857142857</v>
      </c>
      <c r="BC18" s="256"/>
      <c r="BD18" s="253"/>
      <c r="BE18" s="253"/>
      <c r="BF18" s="253"/>
      <c r="BG18" s="253"/>
      <c r="BH18" s="253"/>
      <c r="BI18" s="253"/>
    </row>
    <row r="19" spans="1:61" ht="13.5" customHeight="1" x14ac:dyDescent="0.2">
      <c r="B19" s="174" t="s">
        <v>56</v>
      </c>
      <c r="C19" s="30" t="s">
        <v>1</v>
      </c>
      <c r="D19" s="31">
        <f>D88</f>
        <v>45894</v>
      </c>
      <c r="E19" s="31">
        <f t="shared" ref="E19:Z19" si="10">E88</f>
        <v>45895</v>
      </c>
      <c r="F19" s="31">
        <f t="shared" si="10"/>
        <v>45896</v>
      </c>
      <c r="G19" s="31">
        <f t="shared" si="10"/>
        <v>45897</v>
      </c>
      <c r="H19" s="31">
        <f t="shared" si="10"/>
        <v>45898</v>
      </c>
      <c r="I19" s="31">
        <f t="shared" si="10"/>
        <v>45899</v>
      </c>
      <c r="J19" s="31">
        <f t="shared" si="10"/>
        <v>45900</v>
      </c>
      <c r="K19" s="31">
        <f t="shared" si="10"/>
        <v>45901</v>
      </c>
      <c r="L19" s="31">
        <f t="shared" si="10"/>
        <v>45902</v>
      </c>
      <c r="M19" s="31">
        <f t="shared" si="10"/>
        <v>45903</v>
      </c>
      <c r="N19" s="31">
        <f t="shared" si="10"/>
        <v>45904</v>
      </c>
      <c r="O19" s="31">
        <f t="shared" si="10"/>
        <v>45905</v>
      </c>
      <c r="P19" s="31">
        <f t="shared" si="10"/>
        <v>45906</v>
      </c>
      <c r="Q19" s="31">
        <f t="shared" si="10"/>
        <v>45907</v>
      </c>
      <c r="R19" s="31">
        <f t="shared" si="10"/>
        <v>45908</v>
      </c>
      <c r="S19" s="31">
        <f t="shared" si="10"/>
        <v>45909</v>
      </c>
      <c r="T19" s="31">
        <f t="shared" si="10"/>
        <v>45910</v>
      </c>
      <c r="U19" s="31">
        <f t="shared" si="10"/>
        <v>45911</v>
      </c>
      <c r="V19" s="31">
        <f t="shared" si="10"/>
        <v>45912</v>
      </c>
      <c r="W19" s="31">
        <f t="shared" si="10"/>
        <v>45913</v>
      </c>
      <c r="X19" s="31">
        <f t="shared" si="10"/>
        <v>45914</v>
      </c>
      <c r="Y19" s="31">
        <f>Y88</f>
        <v>45915</v>
      </c>
      <c r="Z19" s="31">
        <f t="shared" si="10"/>
        <v>45916</v>
      </c>
      <c r="AA19" s="31">
        <f>AA88</f>
        <v>45917</v>
      </c>
      <c r="AB19" s="31">
        <f>AB88</f>
        <v>45918</v>
      </c>
      <c r="AC19" s="31">
        <f>AC88</f>
        <v>45919</v>
      </c>
      <c r="AD19" s="31">
        <f>AD88</f>
        <v>45920</v>
      </c>
      <c r="AE19" s="31">
        <f>AE88</f>
        <v>45921</v>
      </c>
      <c r="AF19" s="217" t="s">
        <v>2</v>
      </c>
      <c r="AG19" s="179" t="s">
        <v>48</v>
      </c>
      <c r="AH19" s="180"/>
      <c r="AI19" s="180"/>
      <c r="AJ19" s="180"/>
      <c r="AK19" s="183" t="s">
        <v>49</v>
      </c>
      <c r="AL19" s="180"/>
      <c r="AM19" s="180"/>
      <c r="AN19" s="184"/>
      <c r="AO19" s="183" t="s">
        <v>50</v>
      </c>
      <c r="AP19" s="180"/>
      <c r="AQ19" s="180"/>
      <c r="AR19" s="184"/>
      <c r="AS19" s="183" t="s">
        <v>69</v>
      </c>
      <c r="AT19" s="180"/>
      <c r="AU19" s="180"/>
      <c r="AV19" s="184"/>
      <c r="AW19" s="206" t="s">
        <v>3</v>
      </c>
      <c r="AX19" s="206"/>
      <c r="AY19" s="206"/>
      <c r="AZ19" s="207"/>
      <c r="BA19" s="210" t="s">
        <v>4</v>
      </c>
      <c r="BB19" s="211"/>
      <c r="BC19" s="254" t="s">
        <v>5</v>
      </c>
      <c r="BD19" s="252" t="s">
        <v>6</v>
      </c>
      <c r="BE19" s="252" t="s">
        <v>7</v>
      </c>
      <c r="BF19" s="252" t="s">
        <v>8</v>
      </c>
      <c r="BG19" s="252" t="s">
        <v>9</v>
      </c>
      <c r="BH19" s="252" t="s">
        <v>10</v>
      </c>
      <c r="BI19" s="252" t="s">
        <v>11</v>
      </c>
    </row>
    <row r="20" spans="1:61" ht="13.5" customHeight="1" x14ac:dyDescent="0.2">
      <c r="B20" s="175"/>
      <c r="C20" s="6" t="s">
        <v>12</v>
      </c>
      <c r="D20" s="22">
        <f>D88</f>
        <v>45894</v>
      </c>
      <c r="E20" s="22">
        <f t="shared" ref="E20:Z20" si="11">E88</f>
        <v>45895</v>
      </c>
      <c r="F20" s="22">
        <f t="shared" si="11"/>
        <v>45896</v>
      </c>
      <c r="G20" s="22">
        <f t="shared" si="11"/>
        <v>45897</v>
      </c>
      <c r="H20" s="22">
        <f t="shared" si="11"/>
        <v>45898</v>
      </c>
      <c r="I20" s="22">
        <f t="shared" si="11"/>
        <v>45899</v>
      </c>
      <c r="J20" s="22">
        <f t="shared" si="11"/>
        <v>45900</v>
      </c>
      <c r="K20" s="22">
        <f t="shared" si="11"/>
        <v>45901</v>
      </c>
      <c r="L20" s="22">
        <f t="shared" si="11"/>
        <v>45902</v>
      </c>
      <c r="M20" s="22">
        <f t="shared" si="11"/>
        <v>45903</v>
      </c>
      <c r="N20" s="22">
        <f t="shared" si="11"/>
        <v>45904</v>
      </c>
      <c r="O20" s="22">
        <f t="shared" si="11"/>
        <v>45905</v>
      </c>
      <c r="P20" s="22">
        <f t="shared" si="11"/>
        <v>45906</v>
      </c>
      <c r="Q20" s="22">
        <f t="shared" si="11"/>
        <v>45907</v>
      </c>
      <c r="R20" s="22">
        <f t="shared" si="11"/>
        <v>45908</v>
      </c>
      <c r="S20" s="22">
        <f t="shared" si="11"/>
        <v>45909</v>
      </c>
      <c r="T20" s="22">
        <f t="shared" si="11"/>
        <v>45910</v>
      </c>
      <c r="U20" s="22">
        <f t="shared" si="11"/>
        <v>45911</v>
      </c>
      <c r="V20" s="22">
        <f t="shared" si="11"/>
        <v>45912</v>
      </c>
      <c r="W20" s="22">
        <f t="shared" si="11"/>
        <v>45913</v>
      </c>
      <c r="X20" s="22">
        <f t="shared" si="11"/>
        <v>45914</v>
      </c>
      <c r="Y20" s="22">
        <f t="shared" si="11"/>
        <v>45915</v>
      </c>
      <c r="Z20" s="22">
        <f t="shared" si="11"/>
        <v>45916</v>
      </c>
      <c r="AA20" s="22">
        <f>AA88</f>
        <v>45917</v>
      </c>
      <c r="AB20" s="22">
        <f>AB88</f>
        <v>45918</v>
      </c>
      <c r="AC20" s="22">
        <f>AC88</f>
        <v>45919</v>
      </c>
      <c r="AD20" s="22">
        <f>AD88</f>
        <v>45920</v>
      </c>
      <c r="AE20" s="22">
        <f>AE88</f>
        <v>45921</v>
      </c>
      <c r="AF20" s="178"/>
      <c r="AG20" s="181"/>
      <c r="AH20" s="182"/>
      <c r="AI20" s="182"/>
      <c r="AJ20" s="182"/>
      <c r="AK20" s="185"/>
      <c r="AL20" s="182"/>
      <c r="AM20" s="182"/>
      <c r="AN20" s="186"/>
      <c r="AO20" s="185"/>
      <c r="AP20" s="182"/>
      <c r="AQ20" s="182"/>
      <c r="AR20" s="186"/>
      <c r="AS20" s="185"/>
      <c r="AT20" s="182"/>
      <c r="AU20" s="182"/>
      <c r="AV20" s="186"/>
      <c r="AW20" s="208"/>
      <c r="AX20" s="208"/>
      <c r="AY20" s="208"/>
      <c r="AZ20" s="209"/>
      <c r="BA20" s="212"/>
      <c r="BB20" s="213"/>
      <c r="BC20" s="256"/>
      <c r="BD20" s="253"/>
      <c r="BE20" s="253"/>
      <c r="BF20" s="253"/>
      <c r="BG20" s="253"/>
      <c r="BH20" s="253"/>
      <c r="BI20" s="253"/>
    </row>
    <row r="21" spans="1:61" ht="13.5" customHeight="1" x14ac:dyDescent="0.2">
      <c r="B21" s="175"/>
      <c r="C21" s="6" t="s">
        <v>13</v>
      </c>
      <c r="D21" s="20">
        <f>D88</f>
        <v>45894</v>
      </c>
      <c r="E21" s="20">
        <f t="shared" ref="E21:Z21" si="12">E88</f>
        <v>45895</v>
      </c>
      <c r="F21" s="20">
        <f t="shared" si="12"/>
        <v>45896</v>
      </c>
      <c r="G21" s="20">
        <f t="shared" si="12"/>
        <v>45897</v>
      </c>
      <c r="H21" s="20">
        <f t="shared" si="12"/>
        <v>45898</v>
      </c>
      <c r="I21" s="20">
        <f t="shared" si="12"/>
        <v>45899</v>
      </c>
      <c r="J21" s="20">
        <f t="shared" si="12"/>
        <v>45900</v>
      </c>
      <c r="K21" s="20">
        <f t="shared" si="12"/>
        <v>45901</v>
      </c>
      <c r="L21" s="20">
        <f t="shared" si="12"/>
        <v>45902</v>
      </c>
      <c r="M21" s="20">
        <f t="shared" si="12"/>
        <v>45903</v>
      </c>
      <c r="N21" s="20">
        <f t="shared" si="12"/>
        <v>45904</v>
      </c>
      <c r="O21" s="20">
        <f t="shared" si="12"/>
        <v>45905</v>
      </c>
      <c r="P21" s="20">
        <f t="shared" si="12"/>
        <v>45906</v>
      </c>
      <c r="Q21" s="20">
        <f t="shared" si="12"/>
        <v>45907</v>
      </c>
      <c r="R21" s="20">
        <f t="shared" si="12"/>
        <v>45908</v>
      </c>
      <c r="S21" s="20">
        <f t="shared" si="12"/>
        <v>45909</v>
      </c>
      <c r="T21" s="20">
        <f t="shared" si="12"/>
        <v>45910</v>
      </c>
      <c r="U21" s="20">
        <f t="shared" si="12"/>
        <v>45911</v>
      </c>
      <c r="V21" s="20">
        <f t="shared" si="12"/>
        <v>45912</v>
      </c>
      <c r="W21" s="20">
        <f t="shared" si="12"/>
        <v>45913</v>
      </c>
      <c r="X21" s="20">
        <f t="shared" si="12"/>
        <v>45914</v>
      </c>
      <c r="Y21" s="20">
        <f t="shared" si="12"/>
        <v>45915</v>
      </c>
      <c r="Z21" s="20">
        <f t="shared" si="12"/>
        <v>45916</v>
      </c>
      <c r="AA21" s="20">
        <f>AA88</f>
        <v>45917</v>
      </c>
      <c r="AB21" s="20">
        <f>AB88</f>
        <v>45918</v>
      </c>
      <c r="AC21" s="20">
        <f>AC88</f>
        <v>45919</v>
      </c>
      <c r="AD21" s="20">
        <f>AD88</f>
        <v>45920</v>
      </c>
      <c r="AE21" s="20">
        <f>AE88</f>
        <v>45921</v>
      </c>
      <c r="AF21" s="239">
        <f>COUNTIF(D24:AE24,"－")+COUNTIF(D24:AE24,"対象外")</f>
        <v>0</v>
      </c>
      <c r="AG21" s="203" t="s">
        <v>14</v>
      </c>
      <c r="AH21" s="187" t="s">
        <v>15</v>
      </c>
      <c r="AI21" s="190" t="s">
        <v>53</v>
      </c>
      <c r="AJ21" s="193" t="s">
        <v>126</v>
      </c>
      <c r="AK21" s="187" t="s">
        <v>14</v>
      </c>
      <c r="AL21" s="187" t="s">
        <v>15</v>
      </c>
      <c r="AM21" s="190" t="s">
        <v>53</v>
      </c>
      <c r="AN21" s="193" t="s">
        <v>126</v>
      </c>
      <c r="AO21" s="187" t="s">
        <v>14</v>
      </c>
      <c r="AP21" s="187" t="s">
        <v>15</v>
      </c>
      <c r="AQ21" s="190" t="s">
        <v>53</v>
      </c>
      <c r="AR21" s="193" t="s">
        <v>126</v>
      </c>
      <c r="AS21" s="187" t="s">
        <v>14</v>
      </c>
      <c r="AT21" s="187" t="s">
        <v>15</v>
      </c>
      <c r="AU21" s="190" t="s">
        <v>53</v>
      </c>
      <c r="AV21" s="224" t="s">
        <v>126</v>
      </c>
      <c r="AW21" s="227" t="s">
        <v>14</v>
      </c>
      <c r="AX21" s="230" t="s">
        <v>15</v>
      </c>
      <c r="AY21" s="233" t="s">
        <v>53</v>
      </c>
      <c r="AZ21" s="236" t="s">
        <v>54</v>
      </c>
      <c r="BA21" s="218" t="s">
        <v>14</v>
      </c>
      <c r="BB21" s="221" t="s">
        <v>16</v>
      </c>
      <c r="BC21" s="254">
        <f t="shared" ref="BC21" si="13">COUNT(D20:AE20)</f>
        <v>28</v>
      </c>
      <c r="BD21" s="252">
        <f>BC21-AF21</f>
        <v>28</v>
      </c>
      <c r="BE21" s="252">
        <f>BE14+BD21</f>
        <v>56</v>
      </c>
      <c r="BF21" s="252">
        <f>COUNTIF(D24:AE24,"○")</f>
        <v>8</v>
      </c>
      <c r="BG21" s="252">
        <f>BG14+BF21</f>
        <v>16</v>
      </c>
      <c r="BH21" s="252">
        <f>COUNTIF(D25:AE25,"○")</f>
        <v>8</v>
      </c>
      <c r="BI21" s="252">
        <f>BI14+BH21</f>
        <v>16</v>
      </c>
    </row>
    <row r="22" spans="1:61" ht="37.5" customHeight="1" x14ac:dyDescent="0.2">
      <c r="B22" s="175"/>
      <c r="C22" s="215" t="s">
        <v>17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240"/>
      <c r="AG22" s="204"/>
      <c r="AH22" s="188"/>
      <c r="AI22" s="191"/>
      <c r="AJ22" s="194"/>
      <c r="AK22" s="188"/>
      <c r="AL22" s="188"/>
      <c r="AM22" s="191"/>
      <c r="AN22" s="194"/>
      <c r="AO22" s="188"/>
      <c r="AP22" s="188"/>
      <c r="AQ22" s="191"/>
      <c r="AR22" s="194"/>
      <c r="AS22" s="188"/>
      <c r="AT22" s="188"/>
      <c r="AU22" s="191"/>
      <c r="AV22" s="225"/>
      <c r="AW22" s="228"/>
      <c r="AX22" s="231"/>
      <c r="AY22" s="234"/>
      <c r="AZ22" s="237"/>
      <c r="BA22" s="219"/>
      <c r="BB22" s="222"/>
      <c r="BC22" s="255"/>
      <c r="BD22" s="257"/>
      <c r="BE22" s="257"/>
      <c r="BF22" s="257"/>
      <c r="BG22" s="257"/>
      <c r="BH22" s="257"/>
      <c r="BI22" s="257"/>
    </row>
    <row r="23" spans="1:61" ht="24" customHeight="1" x14ac:dyDescent="0.2">
      <c r="A23" s="7"/>
      <c r="B23" s="175"/>
      <c r="C23" s="216"/>
      <c r="D23" s="146" t="str">
        <f t="shared" ref="D23:AE23" si="14">IFERROR(VLOOKUP(D20,祝日,3,FALSE),"")</f>
        <v/>
      </c>
      <c r="E23" s="146" t="str">
        <f t="shared" si="14"/>
        <v/>
      </c>
      <c r="F23" s="146" t="str">
        <f t="shared" si="14"/>
        <v/>
      </c>
      <c r="G23" s="146" t="str">
        <f t="shared" si="14"/>
        <v/>
      </c>
      <c r="H23" s="146" t="str">
        <f t="shared" si="14"/>
        <v/>
      </c>
      <c r="I23" s="146" t="str">
        <f t="shared" si="14"/>
        <v/>
      </c>
      <c r="J23" s="146" t="str">
        <f t="shared" si="14"/>
        <v/>
      </c>
      <c r="K23" s="146" t="str">
        <f t="shared" si="14"/>
        <v/>
      </c>
      <c r="L23" s="146" t="str">
        <f t="shared" si="14"/>
        <v/>
      </c>
      <c r="M23" s="146" t="str">
        <f t="shared" si="14"/>
        <v/>
      </c>
      <c r="N23" s="146" t="str">
        <f t="shared" si="14"/>
        <v/>
      </c>
      <c r="O23" s="146" t="str">
        <f t="shared" si="14"/>
        <v/>
      </c>
      <c r="P23" s="146" t="str">
        <f>IFERROR(VLOOKUP(P20,祝日,3,FALSE),"")</f>
        <v/>
      </c>
      <c r="Q23" s="146" t="str">
        <f t="shared" si="14"/>
        <v/>
      </c>
      <c r="R23" s="146" t="str">
        <f t="shared" si="14"/>
        <v/>
      </c>
      <c r="S23" s="146" t="str">
        <f t="shared" si="14"/>
        <v/>
      </c>
      <c r="T23" s="146" t="str">
        <f t="shared" si="14"/>
        <v/>
      </c>
      <c r="U23" s="146" t="str">
        <f t="shared" si="14"/>
        <v/>
      </c>
      <c r="V23" s="146" t="str">
        <f t="shared" si="14"/>
        <v/>
      </c>
      <c r="W23" s="146" t="str">
        <f t="shared" si="14"/>
        <v/>
      </c>
      <c r="X23" s="146" t="str">
        <f t="shared" si="14"/>
        <v/>
      </c>
      <c r="Y23" s="146" t="str">
        <f t="shared" si="14"/>
        <v>敬老の日</v>
      </c>
      <c r="Z23" s="146" t="str">
        <f t="shared" si="14"/>
        <v/>
      </c>
      <c r="AA23" s="146" t="str">
        <f t="shared" si="14"/>
        <v/>
      </c>
      <c r="AB23" s="146" t="str">
        <f t="shared" si="14"/>
        <v/>
      </c>
      <c r="AC23" s="146" t="str">
        <f t="shared" si="14"/>
        <v/>
      </c>
      <c r="AD23" s="146" t="str">
        <f t="shared" si="14"/>
        <v/>
      </c>
      <c r="AE23" s="146" t="str">
        <f t="shared" si="14"/>
        <v/>
      </c>
      <c r="AF23" s="240"/>
      <c r="AG23" s="205"/>
      <c r="AH23" s="189"/>
      <c r="AI23" s="192"/>
      <c r="AJ23" s="195"/>
      <c r="AK23" s="189"/>
      <c r="AL23" s="189"/>
      <c r="AM23" s="192"/>
      <c r="AN23" s="195"/>
      <c r="AO23" s="189"/>
      <c r="AP23" s="189"/>
      <c r="AQ23" s="192"/>
      <c r="AR23" s="195"/>
      <c r="AS23" s="189"/>
      <c r="AT23" s="189"/>
      <c r="AU23" s="192"/>
      <c r="AV23" s="226"/>
      <c r="AW23" s="229"/>
      <c r="AX23" s="232"/>
      <c r="AY23" s="235"/>
      <c r="AZ23" s="238"/>
      <c r="BA23" s="220"/>
      <c r="BB23" s="223"/>
      <c r="BC23" s="255"/>
      <c r="BD23" s="257"/>
      <c r="BE23" s="257"/>
      <c r="BF23" s="257"/>
      <c r="BG23" s="257"/>
      <c r="BH23" s="257"/>
      <c r="BI23" s="257"/>
    </row>
    <row r="24" spans="1:61" ht="12.75" customHeight="1" x14ac:dyDescent="0.2">
      <c r="A24" s="8"/>
      <c r="B24" s="175"/>
      <c r="C24" s="6" t="s">
        <v>18</v>
      </c>
      <c r="D24" s="110"/>
      <c r="E24" s="110"/>
      <c r="F24" s="110"/>
      <c r="G24" s="110"/>
      <c r="H24" s="110"/>
      <c r="I24" s="110" t="s">
        <v>21</v>
      </c>
      <c r="J24" s="110" t="s">
        <v>21</v>
      </c>
      <c r="K24" s="110"/>
      <c r="L24" s="110"/>
      <c r="M24" s="110"/>
      <c r="N24" s="110"/>
      <c r="O24" s="110"/>
      <c r="P24" s="110" t="s">
        <v>21</v>
      </c>
      <c r="Q24" s="110" t="s">
        <v>21</v>
      </c>
      <c r="R24" s="110"/>
      <c r="S24" s="110"/>
      <c r="T24" s="110"/>
      <c r="U24" s="110"/>
      <c r="V24" s="110"/>
      <c r="W24" s="110" t="s">
        <v>21</v>
      </c>
      <c r="X24" s="110" t="s">
        <v>21</v>
      </c>
      <c r="Y24" s="110"/>
      <c r="Z24" s="110"/>
      <c r="AA24" s="110"/>
      <c r="AB24" s="110"/>
      <c r="AC24" s="110"/>
      <c r="AD24" s="110" t="s">
        <v>21</v>
      </c>
      <c r="AE24" s="110" t="s">
        <v>21</v>
      </c>
      <c r="AF24" s="240"/>
      <c r="AG24" s="84">
        <f t="shared" ref="AG24:AG25" si="15">COUNTIF(D24:J24,"○")</f>
        <v>2</v>
      </c>
      <c r="AH24" s="85">
        <f t="shared" ref="AH24:AH25" si="16">IF(7-(COUNTIF(D24:J24,"－")+COUNTIF(D24:J24,"対象外"))=0,"－",AG24/(7-(COUNTIF(D24:J24,"－")+COUNTIF(D24:J24,"対象外"))))</f>
        <v>0.2857142857142857</v>
      </c>
      <c r="AI24" s="85" t="str">
        <f>IF(COUNTIF(D24:J24,"")=7,"",IF(AH24="－","－",IF(AH24&gt;=0.285,"達成",IF(AJ24="該当","達成","未達成"))))</f>
        <v>達成</v>
      </c>
      <c r="AJ24" s="90" t="s">
        <v>20</v>
      </c>
      <c r="AK24" s="92">
        <f>COUNTIF(K24:Q24,"○")</f>
        <v>2</v>
      </c>
      <c r="AL24" s="85">
        <f>IF(7-(COUNTIF(K24:Q24,"－")+COUNTIF(K24:Q24,"対象外"))=0,"－",AK24/(7-(COUNTIF(K24:Q24,"－")+COUNTIF(K24:Q24,"対象外"))))</f>
        <v>0.2857142857142857</v>
      </c>
      <c r="AM24" s="85" t="str">
        <f>IF(COUNTIF(K24:Q24,"")=7,"",IF(AL24="－","－",IF(AL24&gt;=0.285,"達成",IF(AN24="該当","達成","未達成"))))</f>
        <v>達成</v>
      </c>
      <c r="AN24" s="88" t="s">
        <v>20</v>
      </c>
      <c r="AO24" s="92">
        <f>COUNTIF(R24:X24,"○")</f>
        <v>2</v>
      </c>
      <c r="AP24" s="85">
        <f>IF(7-(COUNTIF(R24:X24,"－")+COUNTIF(R24:X24,"対象外"))=0,"－",AO24/(7-(COUNTIF(R24:X24,"－")+COUNTIF(R24:X24,"対象外"))))</f>
        <v>0.2857142857142857</v>
      </c>
      <c r="AQ24" s="85" t="str">
        <f>IF(COUNTIF(R24:X24,"")=7,"",IF(AP24="－","－",IF(AP24&gt;=0.285,"達成",IF(AR24="該当","達成","未達成"))))</f>
        <v>達成</v>
      </c>
      <c r="AR24" s="88" t="s">
        <v>20</v>
      </c>
      <c r="AS24" s="92">
        <f>COUNTIF(Y24:AE24,"○")</f>
        <v>2</v>
      </c>
      <c r="AT24" s="85">
        <f>IF(7-(COUNTIF(Y24:AE24,"－")+COUNTIF(Y24:AE24,"対象外"))=0,"－",AS24/(7-(COUNTIF(Y24:AE24,"－")+COUNTIF(Y24:AE24,"対象外"))))</f>
        <v>0.2857142857142857</v>
      </c>
      <c r="AU24" s="85" t="str">
        <f>IF(COUNTIF(Y24:AE24,"")=7,"",IF(AT24="－","－",IF(AT24&gt;=0.285,"達成",IF(AV24="該当","達成","未達成"))))</f>
        <v>達成</v>
      </c>
      <c r="AV24" s="88" t="s">
        <v>20</v>
      </c>
      <c r="AW24" s="94">
        <f>BF21</f>
        <v>8</v>
      </c>
      <c r="AX24" s="41">
        <f>IF(BD21=0,"－",AW24/BD21)</f>
        <v>0.2857142857142857</v>
      </c>
      <c r="AY24" s="41" t="str">
        <f>IF(COUNTIF(D24:AE24,"")=28,"",IF(AX24="－","－",IF(AX24&gt;=0.285,"達成",IF(AZ24="該当","達成","未達成"))))</f>
        <v>達成</v>
      </c>
      <c r="AZ24" s="70" t="s">
        <v>20</v>
      </c>
      <c r="BA24" s="37">
        <f>BG21</f>
        <v>16</v>
      </c>
      <c r="BB24" s="38">
        <f>IF(BE21=0,"－",BA24/BE21)</f>
        <v>0.2857142857142857</v>
      </c>
      <c r="BC24" s="255"/>
      <c r="BD24" s="257"/>
      <c r="BE24" s="257"/>
      <c r="BF24" s="257"/>
      <c r="BG24" s="257"/>
      <c r="BH24" s="257"/>
      <c r="BI24" s="257"/>
    </row>
    <row r="25" spans="1:61" ht="12.75" customHeight="1" thickBot="1" x14ac:dyDescent="0.25">
      <c r="A25" s="8"/>
      <c r="B25" s="176"/>
      <c r="C25" s="9" t="s">
        <v>19</v>
      </c>
      <c r="D25" s="111"/>
      <c r="E25" s="111"/>
      <c r="F25" s="111"/>
      <c r="G25" s="111"/>
      <c r="H25" s="111"/>
      <c r="I25" s="110" t="s">
        <v>21</v>
      </c>
      <c r="J25" s="110" t="s">
        <v>21</v>
      </c>
      <c r="K25" s="111"/>
      <c r="L25" s="111"/>
      <c r="M25" s="111"/>
      <c r="N25" s="111"/>
      <c r="O25" s="111"/>
      <c r="P25" s="110" t="s">
        <v>21</v>
      </c>
      <c r="Q25" s="110" t="s">
        <v>21</v>
      </c>
      <c r="R25" s="111"/>
      <c r="S25" s="111"/>
      <c r="T25" s="111"/>
      <c r="U25" s="111"/>
      <c r="V25" s="111"/>
      <c r="W25" s="110" t="s">
        <v>21</v>
      </c>
      <c r="X25" s="110" t="s">
        <v>21</v>
      </c>
      <c r="Y25" s="111"/>
      <c r="Z25" s="111"/>
      <c r="AA25" s="111"/>
      <c r="AB25" s="111"/>
      <c r="AC25" s="111"/>
      <c r="AD25" s="110" t="s">
        <v>21</v>
      </c>
      <c r="AE25" s="110" t="s">
        <v>21</v>
      </c>
      <c r="AF25" s="241"/>
      <c r="AG25" s="86">
        <f t="shared" si="15"/>
        <v>2</v>
      </c>
      <c r="AH25" s="87">
        <f t="shared" si="16"/>
        <v>0.2857142857142857</v>
      </c>
      <c r="AI25" s="87" t="str">
        <f>IF(OR(AI24="",AI24="－"),AI24,IF(AH25&gt;=0.285,"達成",IF(AJ25="該当","達成","未達成")))</f>
        <v>達成</v>
      </c>
      <c r="AJ25" s="91" t="s">
        <v>20</v>
      </c>
      <c r="AK25" s="93">
        <f t="shared" ref="AK25" si="17">COUNTIF(K25:Q25,"○")</f>
        <v>2</v>
      </c>
      <c r="AL25" s="87">
        <f t="shared" ref="AL25" si="18">IF(7-(COUNTIF(K25:Q25,"－")+COUNTIF(K25:Q25,"対象外"))=0,"－",AK25/(7-(COUNTIF(K25:Q25,"－")+COUNTIF(K25:Q25,"対象外"))))</f>
        <v>0.2857142857142857</v>
      </c>
      <c r="AM25" s="87" t="str">
        <f>IF(OR(AM24="",AM24="－"),AM24,IF(AL25&gt;=0.285,"達成",IF(AN25="該当","達成","未達成")))</f>
        <v>達成</v>
      </c>
      <c r="AN25" s="89" t="s">
        <v>20</v>
      </c>
      <c r="AO25" s="93">
        <f t="shared" ref="AO25" si="19">COUNTIF(R25:X25,"○")</f>
        <v>2</v>
      </c>
      <c r="AP25" s="87">
        <f t="shared" ref="AP25" si="20">IF(7-(COUNTIF(R25:X25,"－")+COUNTIF(R25:X25,"対象外"))=0,"－",AO25/(7-(COUNTIF(R25:X25,"－")+COUNTIF(R25:X25,"対象外"))))</f>
        <v>0.2857142857142857</v>
      </c>
      <c r="AQ25" s="87" t="str">
        <f>IF(OR(AQ24="",AQ24="－"),AQ24,IF(AP25&gt;=0.285,"達成",IF(AR25="該当","達成","未達成")))</f>
        <v>達成</v>
      </c>
      <c r="AR25" s="89" t="s">
        <v>20</v>
      </c>
      <c r="AS25" s="93">
        <f t="shared" ref="AS25" si="21">COUNTIF(Y25:AE25,"○")</f>
        <v>2</v>
      </c>
      <c r="AT25" s="87">
        <f t="shared" ref="AT25" si="22">IF(7-(COUNTIF(Y25:AE25,"－")+COUNTIF(Y25:AE25,"対象外"))=0,"－",AS25/(7-(COUNTIF(Y25:AE25,"－")+COUNTIF(Y25:AE25,"対象外"))))</f>
        <v>0.2857142857142857</v>
      </c>
      <c r="AU25" s="87" t="str">
        <f>IF(OR(AU24="",AU24="－"),AU24,IF(AT25&gt;=0.285,"達成",IF(AV25="該当","達成","未達成")))</f>
        <v>達成</v>
      </c>
      <c r="AV25" s="89" t="s">
        <v>20</v>
      </c>
      <c r="AW25" s="95">
        <f>BH21</f>
        <v>8</v>
      </c>
      <c r="AX25" s="42">
        <f>IF(BD21=0,"－",AW25/BD21)</f>
        <v>0.2857142857142857</v>
      </c>
      <c r="AY25" s="42" t="str">
        <f>IF(COUNTIF(D25:AE25,"")=28,"",IF(AX25="－","－",IF(AX25&gt;=0.285,"達成",IF(AZ25="該当","達成","未達成"))))</f>
        <v>達成</v>
      </c>
      <c r="AZ25" s="71" t="s">
        <v>20</v>
      </c>
      <c r="BA25" s="39">
        <f>BI21</f>
        <v>16</v>
      </c>
      <c r="BB25" s="40">
        <f>IF(BE21=0,"－",BA25/BE21)</f>
        <v>0.2857142857142857</v>
      </c>
      <c r="BC25" s="256"/>
      <c r="BD25" s="253"/>
      <c r="BE25" s="253"/>
      <c r="BF25" s="253"/>
      <c r="BG25" s="253"/>
      <c r="BH25" s="253"/>
      <c r="BI25" s="253"/>
    </row>
    <row r="26" spans="1:61" s="7" customFormat="1" ht="12.75" customHeight="1" x14ac:dyDescent="0.2">
      <c r="A26"/>
      <c r="B26" s="174" t="s">
        <v>57</v>
      </c>
      <c r="C26" s="5" t="s">
        <v>1</v>
      </c>
      <c r="D26" s="21">
        <f>D89</f>
        <v>45922</v>
      </c>
      <c r="E26" s="21">
        <f t="shared" ref="E26:Z26" si="23">E89</f>
        <v>45923</v>
      </c>
      <c r="F26" s="21">
        <f t="shared" si="23"/>
        <v>45924</v>
      </c>
      <c r="G26" s="21">
        <f t="shared" si="23"/>
        <v>45925</v>
      </c>
      <c r="H26" s="21">
        <f t="shared" si="23"/>
        <v>45926</v>
      </c>
      <c r="I26" s="21">
        <f t="shared" si="23"/>
        <v>45927</v>
      </c>
      <c r="J26" s="21">
        <f t="shared" si="23"/>
        <v>45928</v>
      </c>
      <c r="K26" s="21">
        <f t="shared" si="23"/>
        <v>45929</v>
      </c>
      <c r="L26" s="21">
        <f t="shared" si="23"/>
        <v>45930</v>
      </c>
      <c r="M26" s="21">
        <f t="shared" si="23"/>
        <v>45931</v>
      </c>
      <c r="N26" s="21">
        <f t="shared" si="23"/>
        <v>45932</v>
      </c>
      <c r="O26" s="21">
        <f t="shared" si="23"/>
        <v>45933</v>
      </c>
      <c r="P26" s="21">
        <f t="shared" si="23"/>
        <v>45934</v>
      </c>
      <c r="Q26" s="21">
        <f t="shared" si="23"/>
        <v>45935</v>
      </c>
      <c r="R26" s="21">
        <f t="shared" si="23"/>
        <v>45936</v>
      </c>
      <c r="S26" s="21">
        <f t="shared" si="23"/>
        <v>45937</v>
      </c>
      <c r="T26" s="21">
        <f t="shared" si="23"/>
        <v>45938</v>
      </c>
      <c r="U26" s="21">
        <f t="shared" si="23"/>
        <v>45939</v>
      </c>
      <c r="V26" s="21">
        <f t="shared" si="23"/>
        <v>45940</v>
      </c>
      <c r="W26" s="21">
        <f t="shared" si="23"/>
        <v>45941</v>
      </c>
      <c r="X26" s="21">
        <f t="shared" si="23"/>
        <v>45942</v>
      </c>
      <c r="Y26" s="21">
        <f t="shared" si="23"/>
        <v>45943</v>
      </c>
      <c r="Z26" s="21">
        <f t="shared" si="23"/>
        <v>45944</v>
      </c>
      <c r="AA26" s="21">
        <f>AA89</f>
        <v>45945</v>
      </c>
      <c r="AB26" s="21">
        <f>AB89</f>
        <v>45946</v>
      </c>
      <c r="AC26" s="21">
        <f>AC89</f>
        <v>45947</v>
      </c>
      <c r="AD26" s="21">
        <f>AD89</f>
        <v>45948</v>
      </c>
      <c r="AE26" s="21">
        <f>AE89</f>
        <v>45949</v>
      </c>
      <c r="AF26" s="242" t="s">
        <v>2</v>
      </c>
      <c r="AG26" s="179" t="s">
        <v>48</v>
      </c>
      <c r="AH26" s="180"/>
      <c r="AI26" s="180"/>
      <c r="AJ26" s="180"/>
      <c r="AK26" s="183" t="s">
        <v>49</v>
      </c>
      <c r="AL26" s="180"/>
      <c r="AM26" s="180"/>
      <c r="AN26" s="184"/>
      <c r="AO26" s="183" t="s">
        <v>50</v>
      </c>
      <c r="AP26" s="180"/>
      <c r="AQ26" s="180"/>
      <c r="AR26" s="184"/>
      <c r="AS26" s="183" t="s">
        <v>69</v>
      </c>
      <c r="AT26" s="180"/>
      <c r="AU26" s="180"/>
      <c r="AV26" s="184"/>
      <c r="AW26" s="206" t="s">
        <v>3</v>
      </c>
      <c r="AX26" s="206"/>
      <c r="AY26" s="206"/>
      <c r="AZ26" s="207"/>
      <c r="BA26" s="210" t="s">
        <v>4</v>
      </c>
      <c r="BB26" s="211"/>
      <c r="BC26" s="254" t="s">
        <v>5</v>
      </c>
      <c r="BD26" s="252" t="s">
        <v>6</v>
      </c>
      <c r="BE26" s="252" t="s">
        <v>7</v>
      </c>
      <c r="BF26" s="252" t="s">
        <v>8</v>
      </c>
      <c r="BG26" s="252" t="s">
        <v>9</v>
      </c>
      <c r="BH26" s="252" t="s">
        <v>10</v>
      </c>
      <c r="BI26" s="252" t="s">
        <v>11</v>
      </c>
    </row>
    <row r="27" spans="1:61" s="8" customFormat="1" ht="12.75" customHeight="1" x14ac:dyDescent="0.2">
      <c r="A27"/>
      <c r="B27" s="175"/>
      <c r="C27" s="6" t="s">
        <v>12</v>
      </c>
      <c r="D27" s="22">
        <f>D89</f>
        <v>45922</v>
      </c>
      <c r="E27" s="22">
        <f t="shared" ref="E27:Z27" si="24">E89</f>
        <v>45923</v>
      </c>
      <c r="F27" s="22">
        <f t="shared" si="24"/>
        <v>45924</v>
      </c>
      <c r="G27" s="22">
        <f t="shared" si="24"/>
        <v>45925</v>
      </c>
      <c r="H27" s="22">
        <f t="shared" si="24"/>
        <v>45926</v>
      </c>
      <c r="I27" s="22">
        <f t="shared" si="24"/>
        <v>45927</v>
      </c>
      <c r="J27" s="22">
        <f t="shared" si="24"/>
        <v>45928</v>
      </c>
      <c r="K27" s="22">
        <f t="shared" si="24"/>
        <v>45929</v>
      </c>
      <c r="L27" s="22">
        <f t="shared" si="24"/>
        <v>45930</v>
      </c>
      <c r="M27" s="22">
        <f t="shared" si="24"/>
        <v>45931</v>
      </c>
      <c r="N27" s="22">
        <f t="shared" si="24"/>
        <v>45932</v>
      </c>
      <c r="O27" s="22">
        <f t="shared" si="24"/>
        <v>45933</v>
      </c>
      <c r="P27" s="22">
        <f t="shared" si="24"/>
        <v>45934</v>
      </c>
      <c r="Q27" s="22">
        <f t="shared" si="24"/>
        <v>45935</v>
      </c>
      <c r="R27" s="22">
        <f t="shared" si="24"/>
        <v>45936</v>
      </c>
      <c r="S27" s="22">
        <f t="shared" si="24"/>
        <v>45937</v>
      </c>
      <c r="T27" s="22">
        <f t="shared" si="24"/>
        <v>45938</v>
      </c>
      <c r="U27" s="22">
        <f t="shared" si="24"/>
        <v>45939</v>
      </c>
      <c r="V27" s="22">
        <f t="shared" si="24"/>
        <v>45940</v>
      </c>
      <c r="W27" s="22">
        <f t="shared" si="24"/>
        <v>45941</v>
      </c>
      <c r="X27" s="22">
        <f t="shared" si="24"/>
        <v>45942</v>
      </c>
      <c r="Y27" s="22">
        <f t="shared" si="24"/>
        <v>45943</v>
      </c>
      <c r="Z27" s="22">
        <f t="shared" si="24"/>
        <v>45944</v>
      </c>
      <c r="AA27" s="22">
        <f>AA89</f>
        <v>45945</v>
      </c>
      <c r="AB27" s="22">
        <f>AB89</f>
        <v>45946</v>
      </c>
      <c r="AC27" s="22">
        <f>AC89</f>
        <v>45947</v>
      </c>
      <c r="AD27" s="22">
        <f>AD89</f>
        <v>45948</v>
      </c>
      <c r="AE27" s="22">
        <f>AE89</f>
        <v>45949</v>
      </c>
      <c r="AF27" s="243"/>
      <c r="AG27" s="181"/>
      <c r="AH27" s="182"/>
      <c r="AI27" s="182"/>
      <c r="AJ27" s="182"/>
      <c r="AK27" s="185"/>
      <c r="AL27" s="182"/>
      <c r="AM27" s="182"/>
      <c r="AN27" s="186"/>
      <c r="AO27" s="185"/>
      <c r="AP27" s="182"/>
      <c r="AQ27" s="182"/>
      <c r="AR27" s="186"/>
      <c r="AS27" s="185"/>
      <c r="AT27" s="182"/>
      <c r="AU27" s="182"/>
      <c r="AV27" s="186"/>
      <c r="AW27" s="208"/>
      <c r="AX27" s="208"/>
      <c r="AY27" s="208"/>
      <c r="AZ27" s="209"/>
      <c r="BA27" s="212"/>
      <c r="BB27" s="213"/>
      <c r="BC27" s="256"/>
      <c r="BD27" s="253"/>
      <c r="BE27" s="253"/>
      <c r="BF27" s="253"/>
      <c r="BG27" s="253"/>
      <c r="BH27" s="253"/>
      <c r="BI27" s="253"/>
    </row>
    <row r="28" spans="1:61" s="8" customFormat="1" ht="12.75" customHeight="1" x14ac:dyDescent="0.2">
      <c r="A28"/>
      <c r="B28" s="175"/>
      <c r="C28" s="6" t="s">
        <v>13</v>
      </c>
      <c r="D28" s="20">
        <f>D89</f>
        <v>45922</v>
      </c>
      <c r="E28" s="20">
        <f t="shared" ref="E28:Z28" si="25">E89</f>
        <v>45923</v>
      </c>
      <c r="F28" s="20">
        <f t="shared" si="25"/>
        <v>45924</v>
      </c>
      <c r="G28" s="20">
        <f t="shared" si="25"/>
        <v>45925</v>
      </c>
      <c r="H28" s="20">
        <f t="shared" si="25"/>
        <v>45926</v>
      </c>
      <c r="I28" s="20">
        <f t="shared" si="25"/>
        <v>45927</v>
      </c>
      <c r="J28" s="20">
        <f t="shared" si="25"/>
        <v>45928</v>
      </c>
      <c r="K28" s="20">
        <f t="shared" si="25"/>
        <v>45929</v>
      </c>
      <c r="L28" s="20">
        <f t="shared" si="25"/>
        <v>45930</v>
      </c>
      <c r="M28" s="20">
        <f t="shared" si="25"/>
        <v>45931</v>
      </c>
      <c r="N28" s="20">
        <f t="shared" si="25"/>
        <v>45932</v>
      </c>
      <c r="O28" s="20">
        <f t="shared" si="25"/>
        <v>45933</v>
      </c>
      <c r="P28" s="20">
        <f t="shared" si="25"/>
        <v>45934</v>
      </c>
      <c r="Q28" s="20">
        <f t="shared" si="25"/>
        <v>45935</v>
      </c>
      <c r="R28" s="20">
        <f t="shared" si="25"/>
        <v>45936</v>
      </c>
      <c r="S28" s="20">
        <f t="shared" si="25"/>
        <v>45937</v>
      </c>
      <c r="T28" s="20">
        <f t="shared" si="25"/>
        <v>45938</v>
      </c>
      <c r="U28" s="20">
        <f t="shared" si="25"/>
        <v>45939</v>
      </c>
      <c r="V28" s="20">
        <f t="shared" si="25"/>
        <v>45940</v>
      </c>
      <c r="W28" s="20">
        <f t="shared" si="25"/>
        <v>45941</v>
      </c>
      <c r="X28" s="20">
        <f t="shared" si="25"/>
        <v>45942</v>
      </c>
      <c r="Y28" s="20">
        <f t="shared" si="25"/>
        <v>45943</v>
      </c>
      <c r="Z28" s="20">
        <f t="shared" si="25"/>
        <v>45944</v>
      </c>
      <c r="AA28" s="20">
        <f>AA89</f>
        <v>45945</v>
      </c>
      <c r="AB28" s="20">
        <f>AB89</f>
        <v>45946</v>
      </c>
      <c r="AC28" s="20">
        <f>AC89</f>
        <v>45947</v>
      </c>
      <c r="AD28" s="20">
        <f>AD89</f>
        <v>45948</v>
      </c>
      <c r="AE28" s="20">
        <f>AE89</f>
        <v>45949</v>
      </c>
      <c r="AF28" s="239">
        <f>COUNTIF(D31:AE31,"－")+COUNTIF(D31:AE31,"対象外")</f>
        <v>0</v>
      </c>
      <c r="AG28" s="203" t="s">
        <v>14</v>
      </c>
      <c r="AH28" s="187" t="s">
        <v>15</v>
      </c>
      <c r="AI28" s="190" t="s">
        <v>53</v>
      </c>
      <c r="AJ28" s="193" t="s">
        <v>126</v>
      </c>
      <c r="AK28" s="187" t="s">
        <v>14</v>
      </c>
      <c r="AL28" s="187" t="s">
        <v>15</v>
      </c>
      <c r="AM28" s="190" t="s">
        <v>53</v>
      </c>
      <c r="AN28" s="193" t="s">
        <v>126</v>
      </c>
      <c r="AO28" s="187" t="s">
        <v>14</v>
      </c>
      <c r="AP28" s="187" t="s">
        <v>15</v>
      </c>
      <c r="AQ28" s="190" t="s">
        <v>53</v>
      </c>
      <c r="AR28" s="193" t="s">
        <v>126</v>
      </c>
      <c r="AS28" s="187" t="s">
        <v>14</v>
      </c>
      <c r="AT28" s="187" t="s">
        <v>15</v>
      </c>
      <c r="AU28" s="190" t="s">
        <v>53</v>
      </c>
      <c r="AV28" s="224" t="s">
        <v>126</v>
      </c>
      <c r="AW28" s="227" t="s">
        <v>14</v>
      </c>
      <c r="AX28" s="230" t="s">
        <v>15</v>
      </c>
      <c r="AY28" s="244" t="s">
        <v>53</v>
      </c>
      <c r="AZ28" s="236" t="s">
        <v>54</v>
      </c>
      <c r="BA28" s="218" t="s">
        <v>14</v>
      </c>
      <c r="BB28" s="221" t="s">
        <v>16</v>
      </c>
      <c r="BC28" s="254">
        <f t="shared" ref="BC28" si="26">COUNT(D27:AE27)</f>
        <v>28</v>
      </c>
      <c r="BD28" s="252">
        <f>BC28-AF28</f>
        <v>28</v>
      </c>
      <c r="BE28" s="252">
        <f t="shared" ref="BE28" si="27">BE21+BD28</f>
        <v>84</v>
      </c>
      <c r="BF28" s="252">
        <f>COUNTIF(D31:AE31,"○")</f>
        <v>8</v>
      </c>
      <c r="BG28" s="252">
        <f t="shared" ref="BG28" si="28">BG21+BF28</f>
        <v>24</v>
      </c>
      <c r="BH28" s="252">
        <f>COUNTIF(D32:AE32,"○")</f>
        <v>8</v>
      </c>
      <c r="BI28" s="252">
        <f t="shared" ref="BI28" si="29">BI21+BH28</f>
        <v>24</v>
      </c>
    </row>
    <row r="29" spans="1:61" ht="37.5" customHeight="1" x14ac:dyDescent="0.2">
      <c r="B29" s="175"/>
      <c r="C29" s="215" t="s">
        <v>17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240"/>
      <c r="AG29" s="204"/>
      <c r="AH29" s="188"/>
      <c r="AI29" s="191"/>
      <c r="AJ29" s="194"/>
      <c r="AK29" s="188"/>
      <c r="AL29" s="188"/>
      <c r="AM29" s="191"/>
      <c r="AN29" s="194"/>
      <c r="AO29" s="188"/>
      <c r="AP29" s="188"/>
      <c r="AQ29" s="191"/>
      <c r="AR29" s="194"/>
      <c r="AS29" s="188"/>
      <c r="AT29" s="188"/>
      <c r="AU29" s="191"/>
      <c r="AV29" s="225"/>
      <c r="AW29" s="228"/>
      <c r="AX29" s="231"/>
      <c r="AY29" s="245"/>
      <c r="AZ29" s="237"/>
      <c r="BA29" s="219"/>
      <c r="BB29" s="222"/>
      <c r="BC29" s="255"/>
      <c r="BD29" s="257"/>
      <c r="BE29" s="257"/>
      <c r="BF29" s="257"/>
      <c r="BG29" s="257"/>
      <c r="BH29" s="257"/>
      <c r="BI29" s="257"/>
    </row>
    <row r="30" spans="1:61" ht="24" customHeight="1" x14ac:dyDescent="0.2">
      <c r="A30" s="7"/>
      <c r="B30" s="175"/>
      <c r="C30" s="216"/>
      <c r="D30" s="145" t="str">
        <f t="shared" ref="D30:AE30" si="30">IFERROR(VLOOKUP(D27,祝日,3,FALSE),"")</f>
        <v/>
      </c>
      <c r="E30" s="145" t="str">
        <f t="shared" si="30"/>
        <v>秋分の日</v>
      </c>
      <c r="F30" s="145" t="str">
        <f t="shared" si="30"/>
        <v/>
      </c>
      <c r="G30" s="147" t="str">
        <f t="shared" si="30"/>
        <v/>
      </c>
      <c r="H30" s="145" t="str">
        <f t="shared" si="30"/>
        <v/>
      </c>
      <c r="I30" s="145" t="str">
        <f t="shared" si="30"/>
        <v/>
      </c>
      <c r="J30" s="145" t="str">
        <f t="shared" si="30"/>
        <v/>
      </c>
      <c r="K30" s="145" t="str">
        <f t="shared" si="30"/>
        <v/>
      </c>
      <c r="L30" s="145" t="str">
        <f t="shared" si="30"/>
        <v/>
      </c>
      <c r="M30" s="145" t="str">
        <f t="shared" si="30"/>
        <v/>
      </c>
      <c r="N30" s="145" t="str">
        <f t="shared" si="30"/>
        <v/>
      </c>
      <c r="O30" s="145" t="str">
        <f t="shared" si="30"/>
        <v/>
      </c>
      <c r="P30" s="145" t="str">
        <f t="shared" si="30"/>
        <v/>
      </c>
      <c r="Q30" s="145" t="str">
        <f t="shared" si="30"/>
        <v/>
      </c>
      <c r="R30" s="145" t="str">
        <f t="shared" si="30"/>
        <v/>
      </c>
      <c r="S30" s="146" t="str">
        <f t="shared" si="30"/>
        <v/>
      </c>
      <c r="T30" s="145" t="str">
        <f t="shared" si="30"/>
        <v/>
      </c>
      <c r="U30" s="145" t="str">
        <f t="shared" si="30"/>
        <v/>
      </c>
      <c r="V30" s="145" t="str">
        <f t="shared" si="30"/>
        <v/>
      </c>
      <c r="W30" s="145" t="str">
        <f t="shared" si="30"/>
        <v/>
      </c>
      <c r="X30" s="145" t="str">
        <f t="shared" si="30"/>
        <v/>
      </c>
      <c r="Y30" s="145" t="str">
        <f t="shared" si="30"/>
        <v>スポーツの日</v>
      </c>
      <c r="Z30" s="145" t="str">
        <f t="shared" si="30"/>
        <v/>
      </c>
      <c r="AA30" s="145" t="str">
        <f t="shared" si="30"/>
        <v/>
      </c>
      <c r="AB30" s="145" t="str">
        <f t="shared" si="30"/>
        <v/>
      </c>
      <c r="AC30" s="145" t="str">
        <f t="shared" si="30"/>
        <v/>
      </c>
      <c r="AD30" s="145" t="str">
        <f t="shared" si="30"/>
        <v/>
      </c>
      <c r="AE30" s="145" t="str">
        <f t="shared" si="30"/>
        <v/>
      </c>
      <c r="AF30" s="240"/>
      <c r="AG30" s="205"/>
      <c r="AH30" s="189"/>
      <c r="AI30" s="192"/>
      <c r="AJ30" s="195"/>
      <c r="AK30" s="189"/>
      <c r="AL30" s="189"/>
      <c r="AM30" s="192"/>
      <c r="AN30" s="195"/>
      <c r="AO30" s="189"/>
      <c r="AP30" s="189"/>
      <c r="AQ30" s="192"/>
      <c r="AR30" s="195"/>
      <c r="AS30" s="189"/>
      <c r="AT30" s="189"/>
      <c r="AU30" s="192"/>
      <c r="AV30" s="226"/>
      <c r="AW30" s="229"/>
      <c r="AX30" s="232"/>
      <c r="AY30" s="246"/>
      <c r="AZ30" s="238"/>
      <c r="BA30" s="220"/>
      <c r="BB30" s="223"/>
      <c r="BC30" s="255"/>
      <c r="BD30" s="257"/>
      <c r="BE30" s="257"/>
      <c r="BF30" s="257"/>
      <c r="BG30" s="257"/>
      <c r="BH30" s="257"/>
      <c r="BI30" s="257"/>
    </row>
    <row r="31" spans="1:61" ht="13.5" customHeight="1" x14ac:dyDescent="0.2">
      <c r="A31" s="8"/>
      <c r="B31" s="175"/>
      <c r="C31" s="6" t="s">
        <v>18</v>
      </c>
      <c r="D31" s="110"/>
      <c r="E31" s="110"/>
      <c r="F31" s="110"/>
      <c r="G31" s="110"/>
      <c r="H31" s="110"/>
      <c r="I31" s="110" t="s">
        <v>21</v>
      </c>
      <c r="J31" s="110" t="s">
        <v>21</v>
      </c>
      <c r="K31" s="110"/>
      <c r="L31" s="110"/>
      <c r="M31" s="110"/>
      <c r="N31" s="110"/>
      <c r="O31" s="110"/>
      <c r="P31" s="110" t="s">
        <v>21</v>
      </c>
      <c r="Q31" s="110" t="s">
        <v>21</v>
      </c>
      <c r="R31" s="110"/>
      <c r="S31" s="110"/>
      <c r="T31" s="110"/>
      <c r="U31" s="110"/>
      <c r="V31" s="110"/>
      <c r="W31" s="110" t="s">
        <v>21</v>
      </c>
      <c r="X31" s="110" t="s">
        <v>21</v>
      </c>
      <c r="Y31" s="110"/>
      <c r="Z31" s="110"/>
      <c r="AA31" s="110"/>
      <c r="AB31" s="110"/>
      <c r="AC31" s="110"/>
      <c r="AD31" s="110" t="s">
        <v>21</v>
      </c>
      <c r="AE31" s="110" t="s">
        <v>21</v>
      </c>
      <c r="AF31" s="240"/>
      <c r="AG31" s="84">
        <f t="shared" ref="AG31:AG32" si="31">COUNTIF(D31:J31,"○")</f>
        <v>2</v>
      </c>
      <c r="AH31" s="85">
        <f t="shared" ref="AH31:AH32" si="32">IF(7-(COUNTIF(D31:J31,"－")+COUNTIF(D31:J31,"対象外"))=0,"－",AG31/(7-(COUNTIF(D31:J31,"－")+COUNTIF(D31:J31,"対象外"))))</f>
        <v>0.2857142857142857</v>
      </c>
      <c r="AI31" s="85" t="str">
        <f>IF(COUNTIF(D31:J31,"")=7,"",IF(AH31="－","－",IF(AH31&gt;=0.285,"達成",IF(AJ31="該当","達成","未達成"))))</f>
        <v>達成</v>
      </c>
      <c r="AJ31" s="90" t="s">
        <v>20</v>
      </c>
      <c r="AK31" s="92">
        <f>COUNTIF(K31:Q31,"○")</f>
        <v>2</v>
      </c>
      <c r="AL31" s="85">
        <f>IF(7-(COUNTIF(K31:Q31,"－")+COUNTIF(K31:Q31,"対象外"))=0,"－",AK31/(7-(COUNTIF(K31:Q31,"－")+COUNTIF(K31:Q31,"対象外"))))</f>
        <v>0.2857142857142857</v>
      </c>
      <c r="AM31" s="85" t="str">
        <f>IF(COUNTIF(K31:Q31,"")=7,"",IF(AL31="－","－",IF(AL31&gt;=0.285,"達成",IF(AN31="該当","達成","未達成"))))</f>
        <v>達成</v>
      </c>
      <c r="AN31" s="88" t="s">
        <v>20</v>
      </c>
      <c r="AO31" s="92">
        <f>COUNTIF(R31:X31,"○")</f>
        <v>2</v>
      </c>
      <c r="AP31" s="85">
        <f>IF(7-(COUNTIF(R31:X31,"－")+COUNTIF(R31:X31,"対象外"))=0,"－",AO31/(7-(COUNTIF(R31:X31,"－")+COUNTIF(R31:X31,"対象外"))))</f>
        <v>0.2857142857142857</v>
      </c>
      <c r="AQ31" s="85" t="str">
        <f>IF(COUNTIF(R31:X31,"")=7,"",IF(AP31="－","－",IF(AP31&gt;=0.285,"達成",IF(AR31="該当","達成","未達成"))))</f>
        <v>達成</v>
      </c>
      <c r="AR31" s="88" t="s">
        <v>20</v>
      </c>
      <c r="AS31" s="92">
        <f>COUNTIF(Y31:AE31,"○")</f>
        <v>2</v>
      </c>
      <c r="AT31" s="85">
        <f>IF(7-(COUNTIF(Y31:AE31,"－")+COUNTIF(Y31:AE31,"対象外"))=0,"－",AS31/(7-(COUNTIF(Y31:AE31,"－")+COUNTIF(Y31:AE31,"対象外"))))</f>
        <v>0.2857142857142857</v>
      </c>
      <c r="AU31" s="85" t="str">
        <f>IF(COUNTIF(Y31:AE31,"")=7,"",IF(AT31="－","－",IF(AT31&gt;=0.285,"達成",IF(AV31="該当","達成","未達成"))))</f>
        <v>達成</v>
      </c>
      <c r="AV31" s="88" t="s">
        <v>20</v>
      </c>
      <c r="AW31" s="94">
        <f>BF28</f>
        <v>8</v>
      </c>
      <c r="AX31" s="41">
        <f>IF(BD28=0,"－",AW31/BD28)</f>
        <v>0.2857142857142857</v>
      </c>
      <c r="AY31" s="41" t="str">
        <f>IF(COUNTIF(D31:AE31,"")=28,"",IF(AX31="－","－",IF(AX31&gt;=0.285,"達成",IF(AZ31="該当","達成","未達成"))))</f>
        <v>達成</v>
      </c>
      <c r="AZ31" s="70" t="s">
        <v>20</v>
      </c>
      <c r="BA31" s="37">
        <f>BG28</f>
        <v>24</v>
      </c>
      <c r="BB31" s="38">
        <f>IF(BE28=0,"－",BA31/BE28)</f>
        <v>0.2857142857142857</v>
      </c>
      <c r="BC31" s="255"/>
      <c r="BD31" s="257"/>
      <c r="BE31" s="257"/>
      <c r="BF31" s="257"/>
      <c r="BG31" s="257"/>
      <c r="BH31" s="257"/>
      <c r="BI31" s="257"/>
    </row>
    <row r="32" spans="1:61" ht="13.5" customHeight="1" thickBot="1" x14ac:dyDescent="0.25">
      <c r="A32" s="8"/>
      <c r="B32" s="176"/>
      <c r="C32" s="9" t="s">
        <v>19</v>
      </c>
      <c r="D32" s="111"/>
      <c r="E32" s="111"/>
      <c r="F32" s="111"/>
      <c r="G32" s="111"/>
      <c r="H32" s="111"/>
      <c r="I32" s="110" t="s">
        <v>21</v>
      </c>
      <c r="J32" s="110" t="s">
        <v>21</v>
      </c>
      <c r="K32" s="111"/>
      <c r="L32" s="111"/>
      <c r="M32" s="111"/>
      <c r="N32" s="111"/>
      <c r="O32" s="111"/>
      <c r="P32" s="110" t="s">
        <v>21</v>
      </c>
      <c r="Q32" s="110" t="s">
        <v>21</v>
      </c>
      <c r="R32" s="111"/>
      <c r="S32" s="111"/>
      <c r="T32" s="111"/>
      <c r="U32" s="111"/>
      <c r="V32" s="111"/>
      <c r="W32" s="110" t="s">
        <v>21</v>
      </c>
      <c r="X32" s="110" t="s">
        <v>21</v>
      </c>
      <c r="Y32" s="111"/>
      <c r="Z32" s="111"/>
      <c r="AA32" s="111"/>
      <c r="AB32" s="111"/>
      <c r="AC32" s="111"/>
      <c r="AD32" s="110" t="s">
        <v>21</v>
      </c>
      <c r="AE32" s="110" t="s">
        <v>21</v>
      </c>
      <c r="AF32" s="241"/>
      <c r="AG32" s="86">
        <f t="shared" si="31"/>
        <v>2</v>
      </c>
      <c r="AH32" s="87">
        <f t="shared" si="32"/>
        <v>0.2857142857142857</v>
      </c>
      <c r="AI32" s="87" t="str">
        <f>IF(OR(AI31="",AI31="－"),AI31,IF(AH32&gt;=0.285,"達成",IF(AJ32="該当","達成","未達成")))</f>
        <v>達成</v>
      </c>
      <c r="AJ32" s="91" t="s">
        <v>20</v>
      </c>
      <c r="AK32" s="93">
        <f t="shared" ref="AK32" si="33">COUNTIF(K32:Q32,"○")</f>
        <v>2</v>
      </c>
      <c r="AL32" s="87">
        <f t="shared" ref="AL32" si="34">IF(7-(COUNTIF(K32:Q32,"－")+COUNTIF(K32:Q32,"対象外"))=0,"－",AK32/(7-(COUNTIF(K32:Q32,"－")+COUNTIF(K32:Q32,"対象外"))))</f>
        <v>0.2857142857142857</v>
      </c>
      <c r="AM32" s="87" t="str">
        <f>IF(OR(AM31="",AM31="－"),AM31,IF(AL32&gt;=0.285,"達成",IF(AN32="該当","達成","未達成")))</f>
        <v>達成</v>
      </c>
      <c r="AN32" s="89" t="s">
        <v>20</v>
      </c>
      <c r="AO32" s="93">
        <f t="shared" ref="AO32" si="35">COUNTIF(R32:X32,"○")</f>
        <v>2</v>
      </c>
      <c r="AP32" s="87">
        <f t="shared" ref="AP32" si="36">IF(7-(COUNTIF(R32:X32,"－")+COUNTIF(R32:X32,"対象外"))=0,"－",AO32/(7-(COUNTIF(R32:X32,"－")+COUNTIF(R32:X32,"対象外"))))</f>
        <v>0.2857142857142857</v>
      </c>
      <c r="AQ32" s="87" t="str">
        <f>IF(OR(AQ31="",AQ31="－"),AQ31,IF(AP32&gt;=0.285,"達成",IF(AR32="該当","達成","未達成")))</f>
        <v>達成</v>
      </c>
      <c r="AR32" s="89" t="s">
        <v>20</v>
      </c>
      <c r="AS32" s="93">
        <f t="shared" ref="AS32" si="37">COUNTIF(Y32:AE32,"○")</f>
        <v>2</v>
      </c>
      <c r="AT32" s="87">
        <f t="shared" ref="AT32" si="38">IF(7-(COUNTIF(Y32:AE32,"－")+COUNTIF(Y32:AE32,"対象外"))=0,"－",AS32/(7-(COUNTIF(Y32:AE32,"－")+COUNTIF(Y32:AE32,"対象外"))))</f>
        <v>0.2857142857142857</v>
      </c>
      <c r="AU32" s="87" t="str">
        <f>IF(OR(AU31="",AU31="－"),AU31,IF(AT32&gt;=0.285,"達成",IF(AV32="該当","達成","未達成")))</f>
        <v>達成</v>
      </c>
      <c r="AV32" s="89" t="s">
        <v>20</v>
      </c>
      <c r="AW32" s="95">
        <f>BH28</f>
        <v>8</v>
      </c>
      <c r="AX32" s="42">
        <f>IF(BD28=0,"－",AW32/BD28)</f>
        <v>0.2857142857142857</v>
      </c>
      <c r="AY32" s="42" t="str">
        <f>IF(COUNTIF(D32:AE32,"")=28,"",IF(AX32="－","－",IF(AX32&gt;=0.285,"達成",IF(AZ32="該当","達成","未達成"))))</f>
        <v>達成</v>
      </c>
      <c r="AZ32" s="71" t="s">
        <v>20</v>
      </c>
      <c r="BA32" s="39">
        <f>BI28</f>
        <v>24</v>
      </c>
      <c r="BB32" s="40">
        <f>IF(BE28=0,"－",BA32/BE28)</f>
        <v>0.2857142857142857</v>
      </c>
      <c r="BC32" s="256"/>
      <c r="BD32" s="253"/>
      <c r="BE32" s="253"/>
      <c r="BF32" s="253"/>
      <c r="BG32" s="253"/>
      <c r="BH32" s="253"/>
      <c r="BI32" s="253"/>
    </row>
    <row r="33" spans="1:61" ht="13.5" customHeight="1" x14ac:dyDescent="0.2">
      <c r="B33" s="174" t="s">
        <v>58</v>
      </c>
      <c r="C33" s="5" t="s">
        <v>1</v>
      </c>
      <c r="D33" s="21">
        <f>D90</f>
        <v>45950</v>
      </c>
      <c r="E33" s="21">
        <f t="shared" ref="E33:Z33" si="39">E90</f>
        <v>45951</v>
      </c>
      <c r="F33" s="21">
        <f t="shared" si="39"/>
        <v>45952</v>
      </c>
      <c r="G33" s="21">
        <f t="shared" si="39"/>
        <v>45953</v>
      </c>
      <c r="H33" s="21">
        <f t="shared" si="39"/>
        <v>45954</v>
      </c>
      <c r="I33" s="21">
        <f t="shared" si="39"/>
        <v>45955</v>
      </c>
      <c r="J33" s="21">
        <f t="shared" si="39"/>
        <v>45956</v>
      </c>
      <c r="K33" s="21">
        <f t="shared" si="39"/>
        <v>45957</v>
      </c>
      <c r="L33" s="21">
        <f t="shared" si="39"/>
        <v>45958</v>
      </c>
      <c r="M33" s="21">
        <f t="shared" si="39"/>
        <v>45959</v>
      </c>
      <c r="N33" s="21">
        <f t="shared" si="39"/>
        <v>45960</v>
      </c>
      <c r="O33" s="21">
        <f t="shared" si="39"/>
        <v>45961</v>
      </c>
      <c r="P33" s="21">
        <f t="shared" si="39"/>
        <v>45962</v>
      </c>
      <c r="Q33" s="21">
        <f t="shared" si="39"/>
        <v>45963</v>
      </c>
      <c r="R33" s="21">
        <f t="shared" si="39"/>
        <v>45964</v>
      </c>
      <c r="S33" s="21">
        <f t="shared" si="39"/>
        <v>45965</v>
      </c>
      <c r="T33" s="21">
        <f t="shared" si="39"/>
        <v>45966</v>
      </c>
      <c r="U33" s="21">
        <f t="shared" si="39"/>
        <v>45967</v>
      </c>
      <c r="V33" s="21">
        <f t="shared" si="39"/>
        <v>45968</v>
      </c>
      <c r="W33" s="21">
        <f t="shared" si="39"/>
        <v>45969</v>
      </c>
      <c r="X33" s="21">
        <f t="shared" si="39"/>
        <v>45970</v>
      </c>
      <c r="Y33" s="21">
        <f t="shared" si="39"/>
        <v>45971</v>
      </c>
      <c r="Z33" s="21">
        <f t="shared" si="39"/>
        <v>45972</v>
      </c>
      <c r="AA33" s="21">
        <f>AA90</f>
        <v>45973</v>
      </c>
      <c r="AB33" s="21">
        <f>AB90</f>
        <v>45974</v>
      </c>
      <c r="AC33" s="21">
        <f>AC90</f>
        <v>45975</v>
      </c>
      <c r="AD33" s="21">
        <f>AD90</f>
        <v>45976</v>
      </c>
      <c r="AE33" s="21">
        <f>AE90</f>
        <v>45977</v>
      </c>
      <c r="AF33" s="242" t="s">
        <v>2</v>
      </c>
      <c r="AG33" s="179" t="s">
        <v>48</v>
      </c>
      <c r="AH33" s="180"/>
      <c r="AI33" s="180"/>
      <c r="AJ33" s="180"/>
      <c r="AK33" s="183" t="s">
        <v>49</v>
      </c>
      <c r="AL33" s="180"/>
      <c r="AM33" s="180"/>
      <c r="AN33" s="184"/>
      <c r="AO33" s="183" t="s">
        <v>50</v>
      </c>
      <c r="AP33" s="180"/>
      <c r="AQ33" s="180"/>
      <c r="AR33" s="184"/>
      <c r="AS33" s="183" t="s">
        <v>69</v>
      </c>
      <c r="AT33" s="180"/>
      <c r="AU33" s="180"/>
      <c r="AV33" s="184"/>
      <c r="AW33" s="206" t="s">
        <v>3</v>
      </c>
      <c r="AX33" s="206"/>
      <c r="AY33" s="206"/>
      <c r="AZ33" s="207"/>
      <c r="BA33" s="210" t="s">
        <v>4</v>
      </c>
      <c r="BB33" s="211"/>
      <c r="BC33" s="254" t="s">
        <v>5</v>
      </c>
      <c r="BD33" s="252" t="s">
        <v>6</v>
      </c>
      <c r="BE33" s="252" t="s">
        <v>7</v>
      </c>
      <c r="BF33" s="252" t="s">
        <v>8</v>
      </c>
      <c r="BG33" s="252" t="s">
        <v>9</v>
      </c>
      <c r="BH33" s="252" t="s">
        <v>10</v>
      </c>
      <c r="BI33" s="252" t="s">
        <v>11</v>
      </c>
    </row>
    <row r="34" spans="1:61" ht="13.5" customHeight="1" x14ac:dyDescent="0.2">
      <c r="B34" s="175"/>
      <c r="C34" s="6" t="s">
        <v>12</v>
      </c>
      <c r="D34" s="22">
        <f>D90</f>
        <v>45950</v>
      </c>
      <c r="E34" s="22">
        <f t="shared" ref="E34:Z34" si="40">E90</f>
        <v>45951</v>
      </c>
      <c r="F34" s="22">
        <f t="shared" si="40"/>
        <v>45952</v>
      </c>
      <c r="G34" s="22">
        <f t="shared" si="40"/>
        <v>45953</v>
      </c>
      <c r="H34" s="22">
        <f t="shared" si="40"/>
        <v>45954</v>
      </c>
      <c r="I34" s="22">
        <f t="shared" si="40"/>
        <v>45955</v>
      </c>
      <c r="J34" s="22">
        <f t="shared" si="40"/>
        <v>45956</v>
      </c>
      <c r="K34" s="22">
        <f t="shared" si="40"/>
        <v>45957</v>
      </c>
      <c r="L34" s="22">
        <f t="shared" si="40"/>
        <v>45958</v>
      </c>
      <c r="M34" s="22">
        <f t="shared" si="40"/>
        <v>45959</v>
      </c>
      <c r="N34" s="22">
        <f t="shared" si="40"/>
        <v>45960</v>
      </c>
      <c r="O34" s="22">
        <f t="shared" si="40"/>
        <v>45961</v>
      </c>
      <c r="P34" s="22">
        <f t="shared" si="40"/>
        <v>45962</v>
      </c>
      <c r="Q34" s="22">
        <f t="shared" si="40"/>
        <v>45963</v>
      </c>
      <c r="R34" s="22">
        <f t="shared" si="40"/>
        <v>45964</v>
      </c>
      <c r="S34" s="22">
        <f t="shared" si="40"/>
        <v>45965</v>
      </c>
      <c r="T34" s="22">
        <f t="shared" si="40"/>
        <v>45966</v>
      </c>
      <c r="U34" s="22">
        <f t="shared" si="40"/>
        <v>45967</v>
      </c>
      <c r="V34" s="22">
        <f t="shared" si="40"/>
        <v>45968</v>
      </c>
      <c r="W34" s="22">
        <f t="shared" si="40"/>
        <v>45969</v>
      </c>
      <c r="X34" s="22">
        <f t="shared" si="40"/>
        <v>45970</v>
      </c>
      <c r="Y34" s="22">
        <f t="shared" si="40"/>
        <v>45971</v>
      </c>
      <c r="Z34" s="22">
        <f t="shared" si="40"/>
        <v>45972</v>
      </c>
      <c r="AA34" s="22">
        <f>AA90</f>
        <v>45973</v>
      </c>
      <c r="AB34" s="22">
        <f>AB90</f>
        <v>45974</v>
      </c>
      <c r="AC34" s="22">
        <f>AC90</f>
        <v>45975</v>
      </c>
      <c r="AD34" s="22">
        <f>AD90</f>
        <v>45976</v>
      </c>
      <c r="AE34" s="22">
        <f>AE90</f>
        <v>45977</v>
      </c>
      <c r="AF34" s="243"/>
      <c r="AG34" s="181"/>
      <c r="AH34" s="182"/>
      <c r="AI34" s="182"/>
      <c r="AJ34" s="182"/>
      <c r="AK34" s="185"/>
      <c r="AL34" s="182"/>
      <c r="AM34" s="182"/>
      <c r="AN34" s="186"/>
      <c r="AO34" s="185"/>
      <c r="AP34" s="182"/>
      <c r="AQ34" s="182"/>
      <c r="AR34" s="186"/>
      <c r="AS34" s="185"/>
      <c r="AT34" s="182"/>
      <c r="AU34" s="182"/>
      <c r="AV34" s="186"/>
      <c r="AW34" s="208"/>
      <c r="AX34" s="208"/>
      <c r="AY34" s="208"/>
      <c r="AZ34" s="209"/>
      <c r="BA34" s="212"/>
      <c r="BB34" s="213"/>
      <c r="BC34" s="256"/>
      <c r="BD34" s="253"/>
      <c r="BE34" s="253"/>
      <c r="BF34" s="253"/>
      <c r="BG34" s="253"/>
      <c r="BH34" s="253"/>
      <c r="BI34" s="253"/>
    </row>
    <row r="35" spans="1:61" ht="13.5" customHeight="1" x14ac:dyDescent="0.2">
      <c r="B35" s="175"/>
      <c r="C35" s="6" t="s">
        <v>13</v>
      </c>
      <c r="D35" s="20">
        <f>D90</f>
        <v>45950</v>
      </c>
      <c r="E35" s="20">
        <f t="shared" ref="E35:Z35" si="41">E90</f>
        <v>45951</v>
      </c>
      <c r="F35" s="20">
        <f t="shared" si="41"/>
        <v>45952</v>
      </c>
      <c r="G35" s="20">
        <f t="shared" si="41"/>
        <v>45953</v>
      </c>
      <c r="H35" s="20">
        <f t="shared" si="41"/>
        <v>45954</v>
      </c>
      <c r="I35" s="20">
        <f t="shared" si="41"/>
        <v>45955</v>
      </c>
      <c r="J35" s="20">
        <f t="shared" si="41"/>
        <v>45956</v>
      </c>
      <c r="K35" s="20">
        <f t="shared" si="41"/>
        <v>45957</v>
      </c>
      <c r="L35" s="20">
        <f t="shared" si="41"/>
        <v>45958</v>
      </c>
      <c r="M35" s="20">
        <f t="shared" si="41"/>
        <v>45959</v>
      </c>
      <c r="N35" s="20">
        <f t="shared" si="41"/>
        <v>45960</v>
      </c>
      <c r="O35" s="20">
        <f t="shared" si="41"/>
        <v>45961</v>
      </c>
      <c r="P35" s="20">
        <f t="shared" si="41"/>
        <v>45962</v>
      </c>
      <c r="Q35" s="20">
        <f t="shared" si="41"/>
        <v>45963</v>
      </c>
      <c r="R35" s="20">
        <f t="shared" si="41"/>
        <v>45964</v>
      </c>
      <c r="S35" s="20">
        <f t="shared" si="41"/>
        <v>45965</v>
      </c>
      <c r="T35" s="20">
        <f t="shared" si="41"/>
        <v>45966</v>
      </c>
      <c r="U35" s="20">
        <f t="shared" si="41"/>
        <v>45967</v>
      </c>
      <c r="V35" s="20">
        <f t="shared" si="41"/>
        <v>45968</v>
      </c>
      <c r="W35" s="20">
        <f t="shared" si="41"/>
        <v>45969</v>
      </c>
      <c r="X35" s="20">
        <f t="shared" si="41"/>
        <v>45970</v>
      </c>
      <c r="Y35" s="20">
        <f t="shared" si="41"/>
        <v>45971</v>
      </c>
      <c r="Z35" s="20">
        <f t="shared" si="41"/>
        <v>45972</v>
      </c>
      <c r="AA35" s="20">
        <f>AA90</f>
        <v>45973</v>
      </c>
      <c r="AB35" s="20">
        <f>AB90</f>
        <v>45974</v>
      </c>
      <c r="AC35" s="20">
        <f>AC90</f>
        <v>45975</v>
      </c>
      <c r="AD35" s="20">
        <f>AD90</f>
        <v>45976</v>
      </c>
      <c r="AE35" s="20">
        <f>AE90</f>
        <v>45977</v>
      </c>
      <c r="AF35" s="239">
        <f>COUNTIF(D38:AE38,"－")+COUNTIF(D38:AE38,"対象外")</f>
        <v>0</v>
      </c>
      <c r="AG35" s="203" t="s">
        <v>14</v>
      </c>
      <c r="AH35" s="187" t="s">
        <v>15</v>
      </c>
      <c r="AI35" s="190" t="s">
        <v>53</v>
      </c>
      <c r="AJ35" s="193" t="s">
        <v>126</v>
      </c>
      <c r="AK35" s="187" t="s">
        <v>14</v>
      </c>
      <c r="AL35" s="187" t="s">
        <v>15</v>
      </c>
      <c r="AM35" s="190" t="s">
        <v>53</v>
      </c>
      <c r="AN35" s="193" t="s">
        <v>126</v>
      </c>
      <c r="AO35" s="187" t="s">
        <v>14</v>
      </c>
      <c r="AP35" s="187" t="s">
        <v>15</v>
      </c>
      <c r="AQ35" s="190" t="s">
        <v>53</v>
      </c>
      <c r="AR35" s="193" t="s">
        <v>126</v>
      </c>
      <c r="AS35" s="187" t="s">
        <v>14</v>
      </c>
      <c r="AT35" s="187" t="s">
        <v>15</v>
      </c>
      <c r="AU35" s="190" t="s">
        <v>53</v>
      </c>
      <c r="AV35" s="224" t="s">
        <v>126</v>
      </c>
      <c r="AW35" s="227" t="s">
        <v>14</v>
      </c>
      <c r="AX35" s="230" t="s">
        <v>15</v>
      </c>
      <c r="AY35" s="244" t="s">
        <v>53</v>
      </c>
      <c r="AZ35" s="236" t="s">
        <v>54</v>
      </c>
      <c r="BA35" s="218" t="s">
        <v>14</v>
      </c>
      <c r="BB35" s="221" t="s">
        <v>16</v>
      </c>
      <c r="BC35" s="254">
        <f t="shared" ref="BC35" si="42">COUNT(D34:AE34)</f>
        <v>28</v>
      </c>
      <c r="BD35" s="252">
        <f>BC35-AF35</f>
        <v>28</v>
      </c>
      <c r="BE35" s="252">
        <f t="shared" ref="BE35" si="43">BE28+BD35</f>
        <v>112</v>
      </c>
      <c r="BF35" s="252">
        <f>COUNTIF(D38:AE38,"○")</f>
        <v>8</v>
      </c>
      <c r="BG35" s="252">
        <f t="shared" ref="BG35" si="44">BG28+BF35</f>
        <v>32</v>
      </c>
      <c r="BH35" s="252">
        <f>COUNTIF(D39:AE39,"○")</f>
        <v>8</v>
      </c>
      <c r="BI35" s="252">
        <f t="shared" ref="BI35" si="45">BI28+BH35</f>
        <v>32</v>
      </c>
    </row>
    <row r="36" spans="1:61" s="7" customFormat="1" ht="37.5" customHeight="1" x14ac:dyDescent="0.2">
      <c r="A36"/>
      <c r="B36" s="175"/>
      <c r="C36" s="215" t="s">
        <v>17</v>
      </c>
      <c r="D36" s="143" t="s">
        <v>122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3" t="s">
        <v>120</v>
      </c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240"/>
      <c r="AG36" s="204"/>
      <c r="AH36" s="188"/>
      <c r="AI36" s="191"/>
      <c r="AJ36" s="194"/>
      <c r="AK36" s="188"/>
      <c r="AL36" s="188"/>
      <c r="AM36" s="191"/>
      <c r="AN36" s="194"/>
      <c r="AO36" s="188"/>
      <c r="AP36" s="188"/>
      <c r="AQ36" s="191"/>
      <c r="AR36" s="194"/>
      <c r="AS36" s="188"/>
      <c r="AT36" s="188"/>
      <c r="AU36" s="191"/>
      <c r="AV36" s="225"/>
      <c r="AW36" s="228"/>
      <c r="AX36" s="231"/>
      <c r="AY36" s="245"/>
      <c r="AZ36" s="237"/>
      <c r="BA36" s="219"/>
      <c r="BB36" s="222"/>
      <c r="BC36" s="255"/>
      <c r="BD36" s="257"/>
      <c r="BE36" s="257"/>
      <c r="BF36" s="257"/>
      <c r="BG36" s="257"/>
      <c r="BH36" s="257"/>
      <c r="BI36" s="257"/>
    </row>
    <row r="37" spans="1:61" s="8" customFormat="1" ht="24" customHeight="1" x14ac:dyDescent="0.2">
      <c r="A37" s="7"/>
      <c r="B37" s="175"/>
      <c r="C37" s="216"/>
      <c r="D37" s="145" t="str">
        <f t="shared" ref="D37:AE37" si="46">IFERROR(VLOOKUP(D34,祝日,3,FALSE),"")</f>
        <v/>
      </c>
      <c r="E37" s="145" t="str">
        <f t="shared" si="46"/>
        <v/>
      </c>
      <c r="F37" s="145" t="str">
        <f t="shared" si="46"/>
        <v/>
      </c>
      <c r="G37" s="147" t="str">
        <f t="shared" si="46"/>
        <v/>
      </c>
      <c r="H37" s="145" t="str">
        <f t="shared" si="46"/>
        <v/>
      </c>
      <c r="I37" s="145" t="str">
        <f t="shared" si="46"/>
        <v/>
      </c>
      <c r="J37" s="145" t="str">
        <f t="shared" si="46"/>
        <v/>
      </c>
      <c r="K37" s="145" t="str">
        <f t="shared" si="46"/>
        <v/>
      </c>
      <c r="L37" s="145" t="str">
        <f t="shared" si="46"/>
        <v/>
      </c>
      <c r="M37" s="145" t="str">
        <f t="shared" si="46"/>
        <v/>
      </c>
      <c r="N37" s="145" t="str">
        <f t="shared" si="46"/>
        <v/>
      </c>
      <c r="O37" s="145" t="str">
        <f t="shared" si="46"/>
        <v/>
      </c>
      <c r="P37" s="145" t="str">
        <f t="shared" si="46"/>
        <v/>
      </c>
      <c r="Q37" s="145" t="str">
        <f t="shared" si="46"/>
        <v/>
      </c>
      <c r="R37" s="145" t="str">
        <f t="shared" si="46"/>
        <v>文化の日</v>
      </c>
      <c r="S37" s="146" t="str">
        <f t="shared" si="46"/>
        <v/>
      </c>
      <c r="T37" s="145" t="str">
        <f t="shared" si="46"/>
        <v/>
      </c>
      <c r="U37" s="145" t="str">
        <f t="shared" si="46"/>
        <v/>
      </c>
      <c r="V37" s="145" t="str">
        <f t="shared" si="46"/>
        <v/>
      </c>
      <c r="W37" s="145" t="str">
        <f t="shared" si="46"/>
        <v/>
      </c>
      <c r="X37" s="145" t="str">
        <f t="shared" si="46"/>
        <v/>
      </c>
      <c r="Y37" s="145" t="str">
        <f t="shared" si="46"/>
        <v/>
      </c>
      <c r="Z37" s="145" t="str">
        <f t="shared" si="46"/>
        <v/>
      </c>
      <c r="AA37" s="145" t="str">
        <f t="shared" si="46"/>
        <v/>
      </c>
      <c r="AB37" s="145" t="str">
        <f t="shared" si="46"/>
        <v/>
      </c>
      <c r="AC37" s="145" t="str">
        <f t="shared" si="46"/>
        <v/>
      </c>
      <c r="AD37" s="145" t="str">
        <f t="shared" si="46"/>
        <v/>
      </c>
      <c r="AE37" s="145" t="str">
        <f t="shared" si="46"/>
        <v/>
      </c>
      <c r="AF37" s="240"/>
      <c r="AG37" s="205"/>
      <c r="AH37" s="189"/>
      <c r="AI37" s="192"/>
      <c r="AJ37" s="195"/>
      <c r="AK37" s="189"/>
      <c r="AL37" s="189"/>
      <c r="AM37" s="192"/>
      <c r="AN37" s="195"/>
      <c r="AO37" s="189"/>
      <c r="AP37" s="189"/>
      <c r="AQ37" s="192"/>
      <c r="AR37" s="195"/>
      <c r="AS37" s="189"/>
      <c r="AT37" s="189"/>
      <c r="AU37" s="192"/>
      <c r="AV37" s="226"/>
      <c r="AW37" s="229"/>
      <c r="AX37" s="232"/>
      <c r="AY37" s="246"/>
      <c r="AZ37" s="238"/>
      <c r="BA37" s="220"/>
      <c r="BB37" s="223"/>
      <c r="BC37" s="255"/>
      <c r="BD37" s="257"/>
      <c r="BE37" s="257"/>
      <c r="BF37" s="257"/>
      <c r="BG37" s="257"/>
      <c r="BH37" s="257"/>
      <c r="BI37" s="257"/>
    </row>
    <row r="38" spans="1:61" s="8" customFormat="1" ht="13.5" customHeight="1" x14ac:dyDescent="0.2">
      <c r="B38" s="175"/>
      <c r="C38" s="6" t="s">
        <v>18</v>
      </c>
      <c r="D38" s="110"/>
      <c r="E38" s="110"/>
      <c r="F38" s="110"/>
      <c r="G38" s="110"/>
      <c r="H38" s="110"/>
      <c r="I38" s="110" t="s">
        <v>21</v>
      </c>
      <c r="J38" s="110" t="s">
        <v>21</v>
      </c>
      <c r="K38" s="110"/>
      <c r="L38" s="110"/>
      <c r="M38" s="110"/>
      <c r="N38" s="110"/>
      <c r="O38" s="110"/>
      <c r="P38" s="110" t="s">
        <v>21</v>
      </c>
      <c r="Q38" s="110" t="s">
        <v>21</v>
      </c>
      <c r="R38" s="110"/>
      <c r="S38" s="110"/>
      <c r="T38" s="110"/>
      <c r="U38" s="110"/>
      <c r="V38" s="110"/>
      <c r="W38" s="110" t="s">
        <v>21</v>
      </c>
      <c r="X38" s="110" t="s">
        <v>21</v>
      </c>
      <c r="Y38" s="110"/>
      <c r="Z38" s="110"/>
      <c r="AA38" s="110"/>
      <c r="AB38" s="110"/>
      <c r="AC38" s="110"/>
      <c r="AD38" s="110" t="s">
        <v>21</v>
      </c>
      <c r="AE38" s="110" t="s">
        <v>21</v>
      </c>
      <c r="AF38" s="240"/>
      <c r="AG38" s="84">
        <f t="shared" ref="AG38:AG39" si="47">COUNTIF(D38:J38,"○")</f>
        <v>2</v>
      </c>
      <c r="AH38" s="85">
        <f t="shared" ref="AH38:AH39" si="48">IF(7-(COUNTIF(D38:J38,"－")+COUNTIF(D38:J38,"対象外"))=0,"－",AG38/(7-(COUNTIF(D38:J38,"－")+COUNTIF(D38:J38,"対象外"))))</f>
        <v>0.2857142857142857</v>
      </c>
      <c r="AI38" s="85" t="str">
        <f>IF(COUNTIF(D38:J38,"")=7,"",IF(AH38="－","－",IF(AH38&gt;=0.285,"達成",IF(AJ38="該当","達成","未達成"))))</f>
        <v>達成</v>
      </c>
      <c r="AJ38" s="90" t="s">
        <v>20</v>
      </c>
      <c r="AK38" s="92">
        <f>COUNTIF(K38:Q38,"○")</f>
        <v>2</v>
      </c>
      <c r="AL38" s="85">
        <f>IF(7-(COUNTIF(K38:Q38,"－")+COUNTIF(K38:Q38,"対象外"))=0,"－",AK38/(7-(COUNTIF(K38:Q38,"－")+COUNTIF(K38:Q38,"対象外"))))</f>
        <v>0.2857142857142857</v>
      </c>
      <c r="AM38" s="85" t="str">
        <f>IF(COUNTIF(K38:Q38,"")=7,"",IF(AL38="－","－",IF(AL38&gt;=0.285,"達成",IF(AN38="該当","達成","未達成"))))</f>
        <v>達成</v>
      </c>
      <c r="AN38" s="88" t="s">
        <v>124</v>
      </c>
      <c r="AO38" s="92">
        <f>COUNTIF(R38:X38,"○")</f>
        <v>2</v>
      </c>
      <c r="AP38" s="85">
        <f>IF(7-(COUNTIF(R38:X38,"－")+COUNTIF(R38:X38,"対象外"))=0,"－",AO38/(7-(COUNTIF(R38:X38,"－")+COUNTIF(R38:X38,"対象外"))))</f>
        <v>0.2857142857142857</v>
      </c>
      <c r="AQ38" s="85" t="str">
        <f>IF(COUNTIF(R38:X38,"")=7,"",IF(AP38="－","－",IF(AP38&gt;=0.285,"達成",IF(AR38="該当","達成","未達成"))))</f>
        <v>達成</v>
      </c>
      <c r="AR38" s="88" t="s">
        <v>20</v>
      </c>
      <c r="AS38" s="92">
        <f>COUNTIF(Y38:AE38,"○")</f>
        <v>2</v>
      </c>
      <c r="AT38" s="85">
        <f>IF(7-(COUNTIF(Y38:AE38,"－")+COUNTIF(Y38:AE38,"対象外"))=0,"－",AS38/(7-(COUNTIF(Y38:AE38,"－")+COUNTIF(Y38:AE38,"対象外"))))</f>
        <v>0.2857142857142857</v>
      </c>
      <c r="AU38" s="85" t="str">
        <f>IF(COUNTIF(Y38:AE38,"")=7,"",IF(AT38="－","－",IF(AT38&gt;=0.285,"達成",IF(AV38="該当","達成","未達成"))))</f>
        <v>達成</v>
      </c>
      <c r="AV38" s="88" t="s">
        <v>20</v>
      </c>
      <c r="AW38" s="94">
        <f>BF35</f>
        <v>8</v>
      </c>
      <c r="AX38" s="41">
        <f>IF(BD35=0,"－",AW38/BD35)</f>
        <v>0.2857142857142857</v>
      </c>
      <c r="AY38" s="41" t="str">
        <f>IF(COUNTIF(D38:AE38,"")=28,"",IF(AX38="－","－",IF(AX38&gt;=0.285,"達成",IF(AZ38="該当","達成","未達成"))))</f>
        <v>達成</v>
      </c>
      <c r="AZ38" s="70" t="s">
        <v>20</v>
      </c>
      <c r="BA38" s="37">
        <f>BG35</f>
        <v>32</v>
      </c>
      <c r="BB38" s="38">
        <f>IF(BE35=0,"－",BA38/BE35)</f>
        <v>0.2857142857142857</v>
      </c>
      <c r="BC38" s="255"/>
      <c r="BD38" s="257"/>
      <c r="BE38" s="257"/>
      <c r="BF38" s="257"/>
      <c r="BG38" s="257"/>
      <c r="BH38" s="257"/>
      <c r="BI38" s="257"/>
    </row>
    <row r="39" spans="1:61" ht="13.5" customHeight="1" thickBot="1" x14ac:dyDescent="0.25">
      <c r="A39" s="8"/>
      <c r="B39" s="176"/>
      <c r="C39" s="9" t="s">
        <v>19</v>
      </c>
      <c r="D39" s="111"/>
      <c r="E39" s="111"/>
      <c r="F39" s="111"/>
      <c r="G39" s="111"/>
      <c r="H39" s="111"/>
      <c r="I39" s="110" t="s">
        <v>21</v>
      </c>
      <c r="J39" s="110" t="s">
        <v>21</v>
      </c>
      <c r="K39" s="111"/>
      <c r="L39" s="111"/>
      <c r="M39" s="111"/>
      <c r="N39" s="111"/>
      <c r="O39" s="111"/>
      <c r="P39" s="110" t="s">
        <v>21</v>
      </c>
      <c r="Q39" s="110" t="s">
        <v>21</v>
      </c>
      <c r="R39" s="111"/>
      <c r="S39" s="111"/>
      <c r="T39" s="111"/>
      <c r="U39" s="111"/>
      <c r="V39" s="111"/>
      <c r="W39" s="110" t="s">
        <v>21</v>
      </c>
      <c r="X39" s="110" t="s">
        <v>21</v>
      </c>
      <c r="Y39" s="111"/>
      <c r="Z39" s="111"/>
      <c r="AA39" s="111"/>
      <c r="AB39" s="111"/>
      <c r="AC39" s="111"/>
      <c r="AD39" s="110" t="s">
        <v>21</v>
      </c>
      <c r="AE39" s="110" t="s">
        <v>21</v>
      </c>
      <c r="AF39" s="241"/>
      <c r="AG39" s="86">
        <f t="shared" si="47"/>
        <v>2</v>
      </c>
      <c r="AH39" s="87">
        <f t="shared" si="48"/>
        <v>0.2857142857142857</v>
      </c>
      <c r="AI39" s="87" t="str">
        <f>IF(OR(AI38="",AI38="－"),AI38,IF(AH39&gt;=0.285,"達成",IF(AJ39="該当","達成","未達成")))</f>
        <v>達成</v>
      </c>
      <c r="AJ39" s="91" t="s">
        <v>20</v>
      </c>
      <c r="AK39" s="93">
        <f t="shared" ref="AK39" si="49">COUNTIF(K39:Q39,"○")</f>
        <v>2</v>
      </c>
      <c r="AL39" s="87">
        <f t="shared" ref="AL39" si="50">IF(7-(COUNTIF(K39:Q39,"－")+COUNTIF(K39:Q39,"対象外"))=0,"－",AK39/(7-(COUNTIF(K39:Q39,"－")+COUNTIF(K39:Q39,"対象外"))))</f>
        <v>0.2857142857142857</v>
      </c>
      <c r="AM39" s="87" t="str">
        <f>IF(OR(AM38="",AM38="－"),AM38,IF(AL39&gt;=0.285,"達成",IF(AN39="該当","達成","未達成")))</f>
        <v>達成</v>
      </c>
      <c r="AN39" s="89" t="s">
        <v>124</v>
      </c>
      <c r="AO39" s="93">
        <f t="shared" ref="AO39" si="51">COUNTIF(R39:X39,"○")</f>
        <v>2</v>
      </c>
      <c r="AP39" s="87">
        <f t="shared" ref="AP39" si="52">IF(7-(COUNTIF(R39:X39,"－")+COUNTIF(R39:X39,"対象外"))=0,"－",AO39/(7-(COUNTIF(R39:X39,"－")+COUNTIF(R39:X39,"対象外"))))</f>
        <v>0.2857142857142857</v>
      </c>
      <c r="AQ39" s="87" t="str">
        <f>IF(OR(AQ38="",AQ38="－"),AQ38,IF(AP39&gt;=0.285,"達成",IF(AR39="該当","達成","未達成")))</f>
        <v>達成</v>
      </c>
      <c r="AR39" s="89" t="s">
        <v>20</v>
      </c>
      <c r="AS39" s="93">
        <f t="shared" ref="AS39" si="53">COUNTIF(Y39:AE39,"○")</f>
        <v>2</v>
      </c>
      <c r="AT39" s="87">
        <f t="shared" ref="AT39" si="54">IF(7-(COUNTIF(Y39:AE39,"－")+COUNTIF(Y39:AE39,"対象外"))=0,"－",AS39/(7-(COUNTIF(Y39:AE39,"－")+COUNTIF(Y39:AE39,"対象外"))))</f>
        <v>0.2857142857142857</v>
      </c>
      <c r="AU39" s="87" t="str">
        <f>IF(OR(AU38="",AU38="－"),AU38,IF(AT39&gt;=0.285,"達成",IF(AV39="該当","達成","未達成")))</f>
        <v>達成</v>
      </c>
      <c r="AV39" s="89" t="s">
        <v>20</v>
      </c>
      <c r="AW39" s="95">
        <f>BH35</f>
        <v>8</v>
      </c>
      <c r="AX39" s="42">
        <f>IF(BD35=0,"－",AW39/BD35)</f>
        <v>0.2857142857142857</v>
      </c>
      <c r="AY39" s="42" t="str">
        <f>IF(COUNTIF(D39:AE39,"")=28,"",IF(AX39="－","－",IF(AX39&gt;=0.285,"達成",IF(AZ39="該当","達成","未達成"))))</f>
        <v>達成</v>
      </c>
      <c r="AZ39" s="71" t="s">
        <v>20</v>
      </c>
      <c r="BA39" s="39">
        <f>BI35</f>
        <v>32</v>
      </c>
      <c r="BB39" s="40">
        <f>IF(BE35=0,"－",BA39/BE35)</f>
        <v>0.2857142857142857</v>
      </c>
      <c r="BC39" s="256"/>
      <c r="BD39" s="253"/>
      <c r="BE39" s="253"/>
      <c r="BF39" s="253"/>
      <c r="BG39" s="253"/>
      <c r="BH39" s="253"/>
      <c r="BI39" s="253"/>
    </row>
    <row r="40" spans="1:61" ht="13.5" customHeight="1" x14ac:dyDescent="0.2">
      <c r="B40" s="174" t="s">
        <v>59</v>
      </c>
      <c r="C40" s="5" t="s">
        <v>1</v>
      </c>
      <c r="D40" s="21">
        <f>D91</f>
        <v>45978</v>
      </c>
      <c r="E40" s="21">
        <f t="shared" ref="E40:Z40" si="55">E91</f>
        <v>45979</v>
      </c>
      <c r="F40" s="21">
        <f t="shared" si="55"/>
        <v>45980</v>
      </c>
      <c r="G40" s="21">
        <f t="shared" si="55"/>
        <v>45981</v>
      </c>
      <c r="H40" s="21">
        <f t="shared" si="55"/>
        <v>45982</v>
      </c>
      <c r="I40" s="21">
        <f t="shared" si="55"/>
        <v>45983</v>
      </c>
      <c r="J40" s="21">
        <f t="shared" si="55"/>
        <v>45984</v>
      </c>
      <c r="K40" s="21">
        <f t="shared" si="55"/>
        <v>45985</v>
      </c>
      <c r="L40" s="21">
        <f t="shared" si="55"/>
        <v>45986</v>
      </c>
      <c r="M40" s="21">
        <f t="shared" si="55"/>
        <v>45987</v>
      </c>
      <c r="N40" s="21">
        <f t="shared" si="55"/>
        <v>45988</v>
      </c>
      <c r="O40" s="21">
        <f t="shared" si="55"/>
        <v>45989</v>
      </c>
      <c r="P40" s="21">
        <f t="shared" si="55"/>
        <v>45990</v>
      </c>
      <c r="Q40" s="21">
        <f t="shared" si="55"/>
        <v>45991</v>
      </c>
      <c r="R40" s="21">
        <f t="shared" si="55"/>
        <v>45992</v>
      </c>
      <c r="S40" s="21">
        <f t="shared" si="55"/>
        <v>45993</v>
      </c>
      <c r="T40" s="21">
        <f t="shared" si="55"/>
        <v>45994</v>
      </c>
      <c r="U40" s="21">
        <f t="shared" si="55"/>
        <v>45995</v>
      </c>
      <c r="V40" s="21">
        <f t="shared" si="55"/>
        <v>45996</v>
      </c>
      <c r="W40" s="21">
        <f t="shared" si="55"/>
        <v>45997</v>
      </c>
      <c r="X40" s="21">
        <f t="shared" si="55"/>
        <v>45998</v>
      </c>
      <c r="Y40" s="21">
        <f t="shared" si="55"/>
        <v>45999</v>
      </c>
      <c r="Z40" s="21">
        <f t="shared" si="55"/>
        <v>46000</v>
      </c>
      <c r="AA40" s="21">
        <f>AA91</f>
        <v>46001</v>
      </c>
      <c r="AB40" s="21">
        <f>AB91</f>
        <v>46002</v>
      </c>
      <c r="AC40" s="21">
        <f>AC91</f>
        <v>46003</v>
      </c>
      <c r="AD40" s="21">
        <f>AD91</f>
        <v>46004</v>
      </c>
      <c r="AE40" s="21">
        <f>AE91</f>
        <v>46005</v>
      </c>
      <c r="AF40" s="242" t="s">
        <v>2</v>
      </c>
      <c r="AG40" s="179" t="s">
        <v>48</v>
      </c>
      <c r="AH40" s="180"/>
      <c r="AI40" s="180"/>
      <c r="AJ40" s="180"/>
      <c r="AK40" s="183" t="s">
        <v>49</v>
      </c>
      <c r="AL40" s="180"/>
      <c r="AM40" s="180"/>
      <c r="AN40" s="184"/>
      <c r="AO40" s="183" t="s">
        <v>50</v>
      </c>
      <c r="AP40" s="180"/>
      <c r="AQ40" s="180"/>
      <c r="AR40" s="184"/>
      <c r="AS40" s="183" t="s">
        <v>69</v>
      </c>
      <c r="AT40" s="180"/>
      <c r="AU40" s="180"/>
      <c r="AV40" s="184"/>
      <c r="AW40" s="206" t="s">
        <v>3</v>
      </c>
      <c r="AX40" s="206"/>
      <c r="AY40" s="206"/>
      <c r="AZ40" s="207"/>
      <c r="BA40" s="210" t="s">
        <v>4</v>
      </c>
      <c r="BB40" s="211"/>
      <c r="BC40" s="254" t="s">
        <v>5</v>
      </c>
      <c r="BD40" s="252" t="s">
        <v>6</v>
      </c>
      <c r="BE40" s="252" t="s">
        <v>7</v>
      </c>
      <c r="BF40" s="252" t="s">
        <v>8</v>
      </c>
      <c r="BG40" s="252" t="s">
        <v>9</v>
      </c>
      <c r="BH40" s="252" t="s">
        <v>10</v>
      </c>
      <c r="BI40" s="252" t="s">
        <v>11</v>
      </c>
    </row>
    <row r="41" spans="1:61" ht="13.5" customHeight="1" x14ac:dyDescent="0.2">
      <c r="B41" s="175"/>
      <c r="C41" s="6" t="s">
        <v>12</v>
      </c>
      <c r="D41" s="22">
        <f>D91</f>
        <v>45978</v>
      </c>
      <c r="E41" s="22">
        <f t="shared" ref="E41:Z41" si="56">E91</f>
        <v>45979</v>
      </c>
      <c r="F41" s="22">
        <f t="shared" si="56"/>
        <v>45980</v>
      </c>
      <c r="G41" s="22">
        <f t="shared" si="56"/>
        <v>45981</v>
      </c>
      <c r="H41" s="22">
        <f t="shared" si="56"/>
        <v>45982</v>
      </c>
      <c r="I41" s="22">
        <f t="shared" si="56"/>
        <v>45983</v>
      </c>
      <c r="J41" s="22">
        <f t="shared" si="56"/>
        <v>45984</v>
      </c>
      <c r="K41" s="22">
        <f t="shared" si="56"/>
        <v>45985</v>
      </c>
      <c r="L41" s="22">
        <f t="shared" si="56"/>
        <v>45986</v>
      </c>
      <c r="M41" s="22">
        <f t="shared" si="56"/>
        <v>45987</v>
      </c>
      <c r="N41" s="22">
        <f t="shared" si="56"/>
        <v>45988</v>
      </c>
      <c r="O41" s="22">
        <f t="shared" si="56"/>
        <v>45989</v>
      </c>
      <c r="P41" s="22">
        <f t="shared" si="56"/>
        <v>45990</v>
      </c>
      <c r="Q41" s="22">
        <f t="shared" si="56"/>
        <v>45991</v>
      </c>
      <c r="R41" s="22">
        <f t="shared" si="56"/>
        <v>45992</v>
      </c>
      <c r="S41" s="22">
        <f t="shared" si="56"/>
        <v>45993</v>
      </c>
      <c r="T41" s="22">
        <f t="shared" si="56"/>
        <v>45994</v>
      </c>
      <c r="U41" s="22">
        <f t="shared" si="56"/>
        <v>45995</v>
      </c>
      <c r="V41" s="22">
        <f t="shared" si="56"/>
        <v>45996</v>
      </c>
      <c r="W41" s="22">
        <f t="shared" si="56"/>
        <v>45997</v>
      </c>
      <c r="X41" s="22">
        <f t="shared" si="56"/>
        <v>45998</v>
      </c>
      <c r="Y41" s="22">
        <f t="shared" si="56"/>
        <v>45999</v>
      </c>
      <c r="Z41" s="22">
        <f t="shared" si="56"/>
        <v>46000</v>
      </c>
      <c r="AA41" s="22">
        <f>AA91</f>
        <v>46001</v>
      </c>
      <c r="AB41" s="22">
        <f>AB91</f>
        <v>46002</v>
      </c>
      <c r="AC41" s="22">
        <f>AC91</f>
        <v>46003</v>
      </c>
      <c r="AD41" s="22">
        <f>AD91</f>
        <v>46004</v>
      </c>
      <c r="AE41" s="22">
        <f>AE91</f>
        <v>46005</v>
      </c>
      <c r="AF41" s="243"/>
      <c r="AG41" s="181"/>
      <c r="AH41" s="182"/>
      <c r="AI41" s="182"/>
      <c r="AJ41" s="182"/>
      <c r="AK41" s="185"/>
      <c r="AL41" s="182"/>
      <c r="AM41" s="182"/>
      <c r="AN41" s="186"/>
      <c r="AO41" s="185"/>
      <c r="AP41" s="182"/>
      <c r="AQ41" s="182"/>
      <c r="AR41" s="186"/>
      <c r="AS41" s="185"/>
      <c r="AT41" s="182"/>
      <c r="AU41" s="182"/>
      <c r="AV41" s="186"/>
      <c r="AW41" s="208"/>
      <c r="AX41" s="208"/>
      <c r="AY41" s="208"/>
      <c r="AZ41" s="209"/>
      <c r="BA41" s="212"/>
      <c r="BB41" s="213"/>
      <c r="BC41" s="256"/>
      <c r="BD41" s="253"/>
      <c r="BE41" s="253"/>
      <c r="BF41" s="253"/>
      <c r="BG41" s="253"/>
      <c r="BH41" s="253"/>
      <c r="BI41" s="253"/>
    </row>
    <row r="42" spans="1:61" ht="13.5" customHeight="1" x14ac:dyDescent="0.2">
      <c r="B42" s="175"/>
      <c r="C42" s="6" t="s">
        <v>13</v>
      </c>
      <c r="D42" s="20">
        <f>D91</f>
        <v>45978</v>
      </c>
      <c r="E42" s="20">
        <f t="shared" ref="E42:Z42" si="57">E91</f>
        <v>45979</v>
      </c>
      <c r="F42" s="20">
        <f t="shared" si="57"/>
        <v>45980</v>
      </c>
      <c r="G42" s="20">
        <f t="shared" si="57"/>
        <v>45981</v>
      </c>
      <c r="H42" s="20">
        <f t="shared" si="57"/>
        <v>45982</v>
      </c>
      <c r="I42" s="20">
        <f t="shared" si="57"/>
        <v>45983</v>
      </c>
      <c r="J42" s="20">
        <f t="shared" si="57"/>
        <v>45984</v>
      </c>
      <c r="K42" s="20">
        <f t="shared" si="57"/>
        <v>45985</v>
      </c>
      <c r="L42" s="20">
        <f t="shared" si="57"/>
        <v>45986</v>
      </c>
      <c r="M42" s="20">
        <f t="shared" si="57"/>
        <v>45987</v>
      </c>
      <c r="N42" s="20">
        <f t="shared" si="57"/>
        <v>45988</v>
      </c>
      <c r="O42" s="20">
        <f t="shared" si="57"/>
        <v>45989</v>
      </c>
      <c r="P42" s="20">
        <f t="shared" si="57"/>
        <v>45990</v>
      </c>
      <c r="Q42" s="20">
        <f t="shared" si="57"/>
        <v>45991</v>
      </c>
      <c r="R42" s="20">
        <f t="shared" si="57"/>
        <v>45992</v>
      </c>
      <c r="S42" s="20">
        <f t="shared" si="57"/>
        <v>45993</v>
      </c>
      <c r="T42" s="20">
        <f t="shared" si="57"/>
        <v>45994</v>
      </c>
      <c r="U42" s="20">
        <f t="shared" si="57"/>
        <v>45995</v>
      </c>
      <c r="V42" s="20">
        <f t="shared" si="57"/>
        <v>45996</v>
      </c>
      <c r="W42" s="20">
        <f t="shared" si="57"/>
        <v>45997</v>
      </c>
      <c r="X42" s="20">
        <f t="shared" si="57"/>
        <v>45998</v>
      </c>
      <c r="Y42" s="20">
        <f t="shared" si="57"/>
        <v>45999</v>
      </c>
      <c r="Z42" s="20">
        <f t="shared" si="57"/>
        <v>46000</v>
      </c>
      <c r="AA42" s="20">
        <f>AA91</f>
        <v>46001</v>
      </c>
      <c r="AB42" s="20">
        <f>AB91</f>
        <v>46002</v>
      </c>
      <c r="AC42" s="20">
        <f>AC91</f>
        <v>46003</v>
      </c>
      <c r="AD42" s="20">
        <f>AD91</f>
        <v>46004</v>
      </c>
      <c r="AE42" s="20">
        <f>AE91</f>
        <v>46005</v>
      </c>
      <c r="AF42" s="239">
        <f>COUNTIF(D45:AE45,"－")+COUNTIF(D45:AE45,"対象外")</f>
        <v>0</v>
      </c>
      <c r="AG42" s="203" t="s">
        <v>14</v>
      </c>
      <c r="AH42" s="187" t="s">
        <v>15</v>
      </c>
      <c r="AI42" s="190" t="s">
        <v>53</v>
      </c>
      <c r="AJ42" s="193" t="s">
        <v>126</v>
      </c>
      <c r="AK42" s="187" t="s">
        <v>14</v>
      </c>
      <c r="AL42" s="187" t="s">
        <v>15</v>
      </c>
      <c r="AM42" s="190" t="s">
        <v>53</v>
      </c>
      <c r="AN42" s="193" t="s">
        <v>126</v>
      </c>
      <c r="AO42" s="187" t="s">
        <v>14</v>
      </c>
      <c r="AP42" s="187" t="s">
        <v>15</v>
      </c>
      <c r="AQ42" s="190" t="s">
        <v>53</v>
      </c>
      <c r="AR42" s="193" t="s">
        <v>126</v>
      </c>
      <c r="AS42" s="187" t="s">
        <v>14</v>
      </c>
      <c r="AT42" s="187" t="s">
        <v>15</v>
      </c>
      <c r="AU42" s="190" t="s">
        <v>53</v>
      </c>
      <c r="AV42" s="224" t="s">
        <v>126</v>
      </c>
      <c r="AW42" s="227" t="s">
        <v>14</v>
      </c>
      <c r="AX42" s="230" t="s">
        <v>15</v>
      </c>
      <c r="AY42" s="244" t="s">
        <v>53</v>
      </c>
      <c r="AZ42" s="236" t="s">
        <v>54</v>
      </c>
      <c r="BA42" s="218" t="s">
        <v>14</v>
      </c>
      <c r="BB42" s="221" t="s">
        <v>16</v>
      </c>
      <c r="BC42" s="254">
        <f t="shared" ref="BC42" si="58">COUNT(D41:AE41)</f>
        <v>28</v>
      </c>
      <c r="BD42" s="252">
        <f>BC42-AF42</f>
        <v>28</v>
      </c>
      <c r="BE42" s="252">
        <f t="shared" ref="BE42" si="59">BE35+BD42</f>
        <v>140</v>
      </c>
      <c r="BF42" s="252">
        <f>COUNTIF(D45:AE45,"○")</f>
        <v>8</v>
      </c>
      <c r="BG42" s="252">
        <f t="shared" ref="BG42" si="60">BG35+BF42</f>
        <v>40</v>
      </c>
      <c r="BH42" s="252">
        <f>COUNTIF(D46:AE46,"○")</f>
        <v>8</v>
      </c>
      <c r="BI42" s="252">
        <f t="shared" ref="BI42" si="61">BI35+BH42</f>
        <v>40</v>
      </c>
    </row>
    <row r="43" spans="1:61" ht="37.5" customHeight="1" x14ac:dyDescent="0.2">
      <c r="B43" s="175"/>
      <c r="C43" s="215" t="s">
        <v>17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240"/>
      <c r="AG43" s="204"/>
      <c r="AH43" s="188"/>
      <c r="AI43" s="191"/>
      <c r="AJ43" s="194"/>
      <c r="AK43" s="188"/>
      <c r="AL43" s="188"/>
      <c r="AM43" s="191"/>
      <c r="AN43" s="194"/>
      <c r="AO43" s="188"/>
      <c r="AP43" s="188"/>
      <c r="AQ43" s="191"/>
      <c r="AR43" s="194"/>
      <c r="AS43" s="188"/>
      <c r="AT43" s="188"/>
      <c r="AU43" s="191"/>
      <c r="AV43" s="225"/>
      <c r="AW43" s="228"/>
      <c r="AX43" s="231"/>
      <c r="AY43" s="245"/>
      <c r="AZ43" s="237"/>
      <c r="BA43" s="219"/>
      <c r="BB43" s="222"/>
      <c r="BC43" s="255"/>
      <c r="BD43" s="257"/>
      <c r="BE43" s="257"/>
      <c r="BF43" s="257"/>
      <c r="BG43" s="257"/>
      <c r="BH43" s="257"/>
      <c r="BI43" s="257"/>
    </row>
    <row r="44" spans="1:61" ht="24" customHeight="1" x14ac:dyDescent="0.2">
      <c r="A44" s="7"/>
      <c r="B44" s="175"/>
      <c r="C44" s="216"/>
      <c r="D44" s="145" t="str">
        <f t="shared" ref="D44:AE44" si="62">IFERROR(VLOOKUP(D41,祝日,3,FALSE),"")</f>
        <v/>
      </c>
      <c r="E44" s="145" t="str">
        <f t="shared" si="62"/>
        <v/>
      </c>
      <c r="F44" s="145" t="str">
        <f t="shared" si="62"/>
        <v/>
      </c>
      <c r="G44" s="147" t="str">
        <f t="shared" si="62"/>
        <v/>
      </c>
      <c r="H44" s="145" t="str">
        <f t="shared" si="62"/>
        <v/>
      </c>
      <c r="I44" s="145" t="str">
        <f t="shared" si="62"/>
        <v/>
      </c>
      <c r="J44" s="145" t="str">
        <f t="shared" si="62"/>
        <v>勤労感謝の日</v>
      </c>
      <c r="K44" s="145" t="str">
        <f t="shared" si="62"/>
        <v>振替休日</v>
      </c>
      <c r="L44" s="145" t="str">
        <f t="shared" si="62"/>
        <v/>
      </c>
      <c r="M44" s="145" t="str">
        <f t="shared" si="62"/>
        <v/>
      </c>
      <c r="N44" s="145" t="str">
        <f t="shared" si="62"/>
        <v/>
      </c>
      <c r="O44" s="145" t="str">
        <f t="shared" si="62"/>
        <v/>
      </c>
      <c r="P44" s="145" t="str">
        <f t="shared" si="62"/>
        <v/>
      </c>
      <c r="Q44" s="145" t="str">
        <f t="shared" si="62"/>
        <v/>
      </c>
      <c r="R44" s="145" t="str">
        <f t="shared" si="62"/>
        <v/>
      </c>
      <c r="S44" s="146" t="str">
        <f t="shared" si="62"/>
        <v/>
      </c>
      <c r="T44" s="145" t="str">
        <f t="shared" si="62"/>
        <v/>
      </c>
      <c r="U44" s="145" t="str">
        <f t="shared" si="62"/>
        <v/>
      </c>
      <c r="V44" s="145" t="str">
        <f t="shared" si="62"/>
        <v/>
      </c>
      <c r="W44" s="145" t="str">
        <f t="shared" si="62"/>
        <v/>
      </c>
      <c r="X44" s="145" t="str">
        <f t="shared" si="62"/>
        <v/>
      </c>
      <c r="Y44" s="145" t="str">
        <f t="shared" si="62"/>
        <v/>
      </c>
      <c r="Z44" s="145" t="str">
        <f t="shared" si="62"/>
        <v/>
      </c>
      <c r="AA44" s="145" t="str">
        <f t="shared" si="62"/>
        <v/>
      </c>
      <c r="AB44" s="145" t="str">
        <f t="shared" si="62"/>
        <v/>
      </c>
      <c r="AC44" s="145" t="str">
        <f t="shared" si="62"/>
        <v/>
      </c>
      <c r="AD44" s="145" t="str">
        <f t="shared" si="62"/>
        <v/>
      </c>
      <c r="AE44" s="145" t="str">
        <f t="shared" si="62"/>
        <v/>
      </c>
      <c r="AF44" s="240"/>
      <c r="AG44" s="205"/>
      <c r="AH44" s="189"/>
      <c r="AI44" s="192"/>
      <c r="AJ44" s="195"/>
      <c r="AK44" s="189"/>
      <c r="AL44" s="189"/>
      <c r="AM44" s="192"/>
      <c r="AN44" s="195"/>
      <c r="AO44" s="189"/>
      <c r="AP44" s="189"/>
      <c r="AQ44" s="192"/>
      <c r="AR44" s="195"/>
      <c r="AS44" s="189"/>
      <c r="AT44" s="189"/>
      <c r="AU44" s="192"/>
      <c r="AV44" s="226"/>
      <c r="AW44" s="229"/>
      <c r="AX44" s="232"/>
      <c r="AY44" s="246"/>
      <c r="AZ44" s="238"/>
      <c r="BA44" s="220"/>
      <c r="BB44" s="223"/>
      <c r="BC44" s="255"/>
      <c r="BD44" s="257"/>
      <c r="BE44" s="257"/>
      <c r="BF44" s="257"/>
      <c r="BG44" s="257"/>
      <c r="BH44" s="257"/>
      <c r="BI44" s="257"/>
    </row>
    <row r="45" spans="1:61" ht="12.75" customHeight="1" x14ac:dyDescent="0.2">
      <c r="A45" s="8"/>
      <c r="B45" s="175"/>
      <c r="C45" s="6" t="s">
        <v>18</v>
      </c>
      <c r="D45" s="110"/>
      <c r="E45" s="110"/>
      <c r="F45" s="110"/>
      <c r="G45" s="110"/>
      <c r="H45" s="110"/>
      <c r="I45" s="110" t="s">
        <v>21</v>
      </c>
      <c r="J45" s="110" t="s">
        <v>21</v>
      </c>
      <c r="K45" s="110"/>
      <c r="L45" s="110"/>
      <c r="M45" s="110"/>
      <c r="N45" s="110"/>
      <c r="O45" s="110"/>
      <c r="P45" s="110" t="s">
        <v>21</v>
      </c>
      <c r="Q45" s="110" t="s">
        <v>21</v>
      </c>
      <c r="R45" s="110"/>
      <c r="S45" s="110"/>
      <c r="T45" s="110"/>
      <c r="U45" s="110"/>
      <c r="V45" s="110"/>
      <c r="W45" s="110" t="s">
        <v>21</v>
      </c>
      <c r="X45" s="110" t="s">
        <v>21</v>
      </c>
      <c r="Y45" s="110"/>
      <c r="Z45" s="110"/>
      <c r="AA45" s="110"/>
      <c r="AB45" s="110"/>
      <c r="AC45" s="110"/>
      <c r="AD45" s="110" t="s">
        <v>21</v>
      </c>
      <c r="AE45" s="110" t="s">
        <v>21</v>
      </c>
      <c r="AF45" s="240"/>
      <c r="AG45" s="84">
        <f t="shared" ref="AG45:AG46" si="63">COUNTIF(D45:J45,"○")</f>
        <v>2</v>
      </c>
      <c r="AH45" s="85">
        <f t="shared" ref="AH45:AH46" si="64">IF(7-(COUNTIF(D45:J45,"－")+COUNTIF(D45:J45,"対象外"))=0,"－",AG45/(7-(COUNTIF(D45:J45,"－")+COUNTIF(D45:J45,"対象外"))))</f>
        <v>0.2857142857142857</v>
      </c>
      <c r="AI45" s="85" t="str">
        <f>IF(COUNTIF(D45:J45,"")=7,"",IF(AH45="－","－",IF(AH45&gt;=0.285,"達成",IF(AJ45="該当","達成","未達成"))))</f>
        <v>達成</v>
      </c>
      <c r="AJ45" s="90" t="s">
        <v>20</v>
      </c>
      <c r="AK45" s="92">
        <f>COUNTIF(K45:Q45,"○")</f>
        <v>2</v>
      </c>
      <c r="AL45" s="85">
        <f>IF(7-(COUNTIF(K45:Q45,"－")+COUNTIF(K45:Q45,"対象外"))=0,"－",AK45/(7-(COUNTIF(K45:Q45,"－")+COUNTIF(K45:Q45,"対象外"))))</f>
        <v>0.2857142857142857</v>
      </c>
      <c r="AM45" s="85" t="str">
        <f>IF(COUNTIF(K45:Q45,"")=7,"",IF(AL45="－","－",IF(AL45&gt;=0.285,"達成",IF(AN45="該当","達成","未達成"))))</f>
        <v>達成</v>
      </c>
      <c r="AN45" s="88" t="s">
        <v>20</v>
      </c>
      <c r="AO45" s="92">
        <f>COUNTIF(R45:X45,"○")</f>
        <v>2</v>
      </c>
      <c r="AP45" s="85">
        <f>IF(7-(COUNTIF(R45:X45,"－")+COUNTIF(R45:X45,"対象外"))=0,"－",AO45/(7-(COUNTIF(R45:X45,"－")+COUNTIF(R45:X45,"対象外"))))</f>
        <v>0.2857142857142857</v>
      </c>
      <c r="AQ45" s="85" t="str">
        <f>IF(COUNTIF(R45:X45,"")=7,"",IF(AP45="－","－",IF(AP45&gt;=0.285,"達成",IF(AR45="該当","達成","未達成"))))</f>
        <v>達成</v>
      </c>
      <c r="AR45" s="88" t="s">
        <v>20</v>
      </c>
      <c r="AS45" s="92">
        <f>COUNTIF(Y45:AE45,"○")</f>
        <v>2</v>
      </c>
      <c r="AT45" s="85">
        <f>IF(7-(COUNTIF(Y45:AE45,"－")+COUNTIF(Y45:AE45,"対象外"))=0,"－",AS45/(7-(COUNTIF(Y45:AE45,"－")+COUNTIF(Y45:AE45,"対象外"))))</f>
        <v>0.2857142857142857</v>
      </c>
      <c r="AU45" s="85" t="str">
        <f>IF(COUNTIF(Y45:AE45,"")=7,"",IF(AT45="－","－",IF(AT45&gt;=0.285,"達成",IF(AV45="該当","達成","未達成"))))</f>
        <v>達成</v>
      </c>
      <c r="AV45" s="88" t="s">
        <v>20</v>
      </c>
      <c r="AW45" s="94">
        <f>BF42</f>
        <v>8</v>
      </c>
      <c r="AX45" s="41">
        <f>IF(BD42=0,"－",AW45/BD42)</f>
        <v>0.2857142857142857</v>
      </c>
      <c r="AY45" s="41" t="str">
        <f>IF(COUNTIF(D45:AE45,"")=28,"",IF(AX45="－","－",IF(AX45&gt;=0.285,"達成",IF(AZ45="該当","達成","未達成"))))</f>
        <v>達成</v>
      </c>
      <c r="AZ45" s="70" t="s">
        <v>20</v>
      </c>
      <c r="BA45" s="37">
        <f>BG42</f>
        <v>40</v>
      </c>
      <c r="BB45" s="38">
        <f>IF(BE42=0,"－",BA45/BE42)</f>
        <v>0.2857142857142857</v>
      </c>
      <c r="BC45" s="255"/>
      <c r="BD45" s="257"/>
      <c r="BE45" s="257"/>
      <c r="BF45" s="257"/>
      <c r="BG45" s="257"/>
      <c r="BH45" s="257"/>
      <c r="BI45" s="257"/>
    </row>
    <row r="46" spans="1:61" s="7" customFormat="1" ht="12.75" customHeight="1" thickBot="1" x14ac:dyDescent="0.25">
      <c r="A46" s="8"/>
      <c r="B46" s="176"/>
      <c r="C46" s="9" t="s">
        <v>19</v>
      </c>
      <c r="D46" s="111"/>
      <c r="E46" s="111"/>
      <c r="F46" s="111"/>
      <c r="G46" s="111"/>
      <c r="H46" s="111"/>
      <c r="I46" s="110" t="s">
        <v>21</v>
      </c>
      <c r="J46" s="110" t="s">
        <v>21</v>
      </c>
      <c r="K46" s="111"/>
      <c r="L46" s="111"/>
      <c r="M46" s="111"/>
      <c r="N46" s="111"/>
      <c r="O46" s="111"/>
      <c r="P46" s="110" t="s">
        <v>21</v>
      </c>
      <c r="Q46" s="110" t="s">
        <v>21</v>
      </c>
      <c r="R46" s="111"/>
      <c r="S46" s="111"/>
      <c r="T46" s="111"/>
      <c r="U46" s="111"/>
      <c r="V46" s="111"/>
      <c r="W46" s="110" t="s">
        <v>21</v>
      </c>
      <c r="X46" s="110" t="s">
        <v>21</v>
      </c>
      <c r="Y46" s="111"/>
      <c r="Z46" s="111"/>
      <c r="AA46" s="111"/>
      <c r="AB46" s="111"/>
      <c r="AC46" s="111"/>
      <c r="AD46" s="110" t="s">
        <v>21</v>
      </c>
      <c r="AE46" s="110" t="s">
        <v>21</v>
      </c>
      <c r="AF46" s="241"/>
      <c r="AG46" s="86">
        <f t="shared" si="63"/>
        <v>2</v>
      </c>
      <c r="AH46" s="87">
        <f t="shared" si="64"/>
        <v>0.2857142857142857</v>
      </c>
      <c r="AI46" s="87" t="str">
        <f>IF(OR(AI45="",AI45="－"),AI45,IF(AH46&gt;=0.285,"達成",IF(AJ46="該当","達成","未達成")))</f>
        <v>達成</v>
      </c>
      <c r="AJ46" s="91" t="s">
        <v>20</v>
      </c>
      <c r="AK46" s="93">
        <f t="shared" ref="AK46" si="65">COUNTIF(K46:Q46,"○")</f>
        <v>2</v>
      </c>
      <c r="AL46" s="87">
        <f t="shared" ref="AL46" si="66">IF(7-(COUNTIF(K46:Q46,"－")+COUNTIF(K46:Q46,"対象外"))=0,"－",AK46/(7-(COUNTIF(K46:Q46,"－")+COUNTIF(K46:Q46,"対象外"))))</f>
        <v>0.2857142857142857</v>
      </c>
      <c r="AM46" s="87" t="str">
        <f>IF(OR(AM45="",AM45="－"),AM45,IF(AL46&gt;=0.285,"達成",IF(AN46="該当","達成","未達成")))</f>
        <v>達成</v>
      </c>
      <c r="AN46" s="89" t="s">
        <v>20</v>
      </c>
      <c r="AO46" s="93">
        <f t="shared" ref="AO46" si="67">COUNTIF(R46:X46,"○")</f>
        <v>2</v>
      </c>
      <c r="AP46" s="87">
        <f t="shared" ref="AP46" si="68">IF(7-(COUNTIF(R46:X46,"－")+COUNTIF(R46:X46,"対象外"))=0,"－",AO46/(7-(COUNTIF(R46:X46,"－")+COUNTIF(R46:X46,"対象外"))))</f>
        <v>0.2857142857142857</v>
      </c>
      <c r="AQ46" s="87" t="str">
        <f>IF(OR(AQ45="",AQ45="－"),AQ45,IF(AP46&gt;=0.285,"達成",IF(AR46="該当","達成","未達成")))</f>
        <v>達成</v>
      </c>
      <c r="AR46" s="89" t="s">
        <v>20</v>
      </c>
      <c r="AS46" s="93">
        <f t="shared" ref="AS46" si="69">COUNTIF(Y46:AE46,"○")</f>
        <v>2</v>
      </c>
      <c r="AT46" s="87">
        <f t="shared" ref="AT46" si="70">IF(7-(COUNTIF(Y46:AE46,"－")+COUNTIF(Y46:AE46,"対象外"))=0,"－",AS46/(7-(COUNTIF(Y46:AE46,"－")+COUNTIF(Y46:AE46,"対象外"))))</f>
        <v>0.2857142857142857</v>
      </c>
      <c r="AU46" s="87" t="str">
        <f>IF(OR(AU45="",AU45="－"),AU45,IF(AT46&gt;=0.285,"達成",IF(AV46="該当","達成","未達成")))</f>
        <v>達成</v>
      </c>
      <c r="AV46" s="89" t="s">
        <v>20</v>
      </c>
      <c r="AW46" s="95">
        <f>BH42</f>
        <v>8</v>
      </c>
      <c r="AX46" s="42">
        <f>IF(BD42=0,"－",AW46/BD42)</f>
        <v>0.2857142857142857</v>
      </c>
      <c r="AY46" s="42" t="str">
        <f>IF(COUNTIF(D46:AE46,"")=28,"",IF(AX46="－","－",IF(AX46&gt;=0.285,"達成",IF(AZ46="該当","達成","未達成"))))</f>
        <v>達成</v>
      </c>
      <c r="AZ46" s="71" t="s">
        <v>20</v>
      </c>
      <c r="BA46" s="39">
        <f>BI42</f>
        <v>40</v>
      </c>
      <c r="BB46" s="40">
        <f>IF(BE42=0,"－",BA46/BE42)</f>
        <v>0.2857142857142857</v>
      </c>
      <c r="BC46" s="256"/>
      <c r="BD46" s="253"/>
      <c r="BE46" s="253"/>
      <c r="BF46" s="253"/>
      <c r="BG46" s="253"/>
      <c r="BH46" s="253"/>
      <c r="BI46" s="253"/>
    </row>
    <row r="47" spans="1:61" s="8" customFormat="1" ht="12.75" customHeight="1" x14ac:dyDescent="0.2">
      <c r="A47"/>
      <c r="B47" s="174" t="s">
        <v>60</v>
      </c>
      <c r="C47" s="5" t="s">
        <v>1</v>
      </c>
      <c r="D47" s="21">
        <f>D92</f>
        <v>46006</v>
      </c>
      <c r="E47" s="21">
        <f t="shared" ref="E47:Z47" si="71">E92</f>
        <v>46007</v>
      </c>
      <c r="F47" s="21">
        <f t="shared" si="71"/>
        <v>46008</v>
      </c>
      <c r="G47" s="21">
        <f t="shared" si="71"/>
        <v>46009</v>
      </c>
      <c r="H47" s="21">
        <f t="shared" si="71"/>
        <v>46010</v>
      </c>
      <c r="I47" s="21">
        <f t="shared" si="71"/>
        <v>46011</v>
      </c>
      <c r="J47" s="21">
        <f t="shared" si="71"/>
        <v>46012</v>
      </c>
      <c r="K47" s="21">
        <f t="shared" si="71"/>
        <v>46013</v>
      </c>
      <c r="L47" s="21">
        <f t="shared" si="71"/>
        <v>46014</v>
      </c>
      <c r="M47" s="21">
        <f t="shared" si="71"/>
        <v>46015</v>
      </c>
      <c r="N47" s="21">
        <f t="shared" si="71"/>
        <v>46016</v>
      </c>
      <c r="O47" s="21">
        <f t="shared" si="71"/>
        <v>46017</v>
      </c>
      <c r="P47" s="21">
        <f t="shared" si="71"/>
        <v>46018</v>
      </c>
      <c r="Q47" s="21">
        <f t="shared" si="71"/>
        <v>46019</v>
      </c>
      <c r="R47" s="21">
        <f t="shared" si="71"/>
        <v>46020</v>
      </c>
      <c r="S47" s="21">
        <f t="shared" si="71"/>
        <v>46021</v>
      </c>
      <c r="T47" s="21">
        <f t="shared" si="71"/>
        <v>46022</v>
      </c>
      <c r="U47" s="21">
        <f t="shared" si="71"/>
        <v>46023</v>
      </c>
      <c r="V47" s="21">
        <f t="shared" si="71"/>
        <v>46024</v>
      </c>
      <c r="W47" s="21">
        <f t="shared" si="71"/>
        <v>46025</v>
      </c>
      <c r="X47" s="21">
        <f t="shared" si="71"/>
        <v>46026</v>
      </c>
      <c r="Y47" s="21">
        <f t="shared" si="71"/>
        <v>46027</v>
      </c>
      <c r="Z47" s="21">
        <f t="shared" si="71"/>
        <v>46028</v>
      </c>
      <c r="AA47" s="21">
        <f>AA92</f>
        <v>46029</v>
      </c>
      <c r="AB47" s="21">
        <f>AB92</f>
        <v>46030</v>
      </c>
      <c r="AC47" s="21">
        <f>AC92</f>
        <v>46031</v>
      </c>
      <c r="AD47" s="21">
        <f>AD92</f>
        <v>46032</v>
      </c>
      <c r="AE47" s="21">
        <f>AE92</f>
        <v>46033</v>
      </c>
      <c r="AF47" s="242" t="s">
        <v>2</v>
      </c>
      <c r="AG47" s="179" t="s">
        <v>48</v>
      </c>
      <c r="AH47" s="180"/>
      <c r="AI47" s="180"/>
      <c r="AJ47" s="180"/>
      <c r="AK47" s="183" t="s">
        <v>49</v>
      </c>
      <c r="AL47" s="180"/>
      <c r="AM47" s="180"/>
      <c r="AN47" s="184"/>
      <c r="AO47" s="183" t="s">
        <v>50</v>
      </c>
      <c r="AP47" s="180"/>
      <c r="AQ47" s="180"/>
      <c r="AR47" s="184"/>
      <c r="AS47" s="183" t="s">
        <v>69</v>
      </c>
      <c r="AT47" s="180"/>
      <c r="AU47" s="180"/>
      <c r="AV47" s="184"/>
      <c r="AW47" s="206" t="s">
        <v>3</v>
      </c>
      <c r="AX47" s="206"/>
      <c r="AY47" s="206"/>
      <c r="AZ47" s="207"/>
      <c r="BA47" s="210" t="s">
        <v>4</v>
      </c>
      <c r="BB47" s="211"/>
      <c r="BC47" s="254" t="s">
        <v>5</v>
      </c>
      <c r="BD47" s="252" t="s">
        <v>6</v>
      </c>
      <c r="BE47" s="252" t="s">
        <v>7</v>
      </c>
      <c r="BF47" s="252" t="s">
        <v>8</v>
      </c>
      <c r="BG47" s="252" t="s">
        <v>9</v>
      </c>
      <c r="BH47" s="252" t="s">
        <v>10</v>
      </c>
      <c r="BI47" s="252" t="s">
        <v>11</v>
      </c>
    </row>
    <row r="48" spans="1:61" s="8" customFormat="1" ht="12.75" customHeight="1" x14ac:dyDescent="0.2">
      <c r="A48"/>
      <c r="B48" s="175"/>
      <c r="C48" s="6" t="s">
        <v>12</v>
      </c>
      <c r="D48" s="22">
        <f>D92</f>
        <v>46006</v>
      </c>
      <c r="E48" s="22">
        <f t="shared" ref="E48:Z48" si="72">E92</f>
        <v>46007</v>
      </c>
      <c r="F48" s="22">
        <f t="shared" si="72"/>
        <v>46008</v>
      </c>
      <c r="G48" s="22">
        <f t="shared" si="72"/>
        <v>46009</v>
      </c>
      <c r="H48" s="22">
        <f t="shared" si="72"/>
        <v>46010</v>
      </c>
      <c r="I48" s="22">
        <f t="shared" si="72"/>
        <v>46011</v>
      </c>
      <c r="J48" s="22">
        <f t="shared" si="72"/>
        <v>46012</v>
      </c>
      <c r="K48" s="22">
        <f t="shared" si="72"/>
        <v>46013</v>
      </c>
      <c r="L48" s="22">
        <f t="shared" si="72"/>
        <v>46014</v>
      </c>
      <c r="M48" s="22">
        <f t="shared" si="72"/>
        <v>46015</v>
      </c>
      <c r="N48" s="22">
        <f t="shared" si="72"/>
        <v>46016</v>
      </c>
      <c r="O48" s="22">
        <f t="shared" si="72"/>
        <v>46017</v>
      </c>
      <c r="P48" s="22">
        <f t="shared" si="72"/>
        <v>46018</v>
      </c>
      <c r="Q48" s="22">
        <f t="shared" si="72"/>
        <v>46019</v>
      </c>
      <c r="R48" s="22">
        <f t="shared" si="72"/>
        <v>46020</v>
      </c>
      <c r="S48" s="22">
        <f t="shared" si="72"/>
        <v>46021</v>
      </c>
      <c r="T48" s="22">
        <f t="shared" si="72"/>
        <v>46022</v>
      </c>
      <c r="U48" s="22">
        <f t="shared" si="72"/>
        <v>46023</v>
      </c>
      <c r="V48" s="22">
        <f t="shared" si="72"/>
        <v>46024</v>
      </c>
      <c r="W48" s="22">
        <f t="shared" si="72"/>
        <v>46025</v>
      </c>
      <c r="X48" s="22">
        <f t="shared" si="72"/>
        <v>46026</v>
      </c>
      <c r="Y48" s="22">
        <f t="shared" si="72"/>
        <v>46027</v>
      </c>
      <c r="Z48" s="22">
        <f t="shared" si="72"/>
        <v>46028</v>
      </c>
      <c r="AA48" s="22">
        <f>AA92</f>
        <v>46029</v>
      </c>
      <c r="AB48" s="22">
        <f>AB92</f>
        <v>46030</v>
      </c>
      <c r="AC48" s="22">
        <f>AC92</f>
        <v>46031</v>
      </c>
      <c r="AD48" s="22">
        <f>AD92</f>
        <v>46032</v>
      </c>
      <c r="AE48" s="22">
        <f>AE92</f>
        <v>46033</v>
      </c>
      <c r="AF48" s="243"/>
      <c r="AG48" s="181"/>
      <c r="AH48" s="182"/>
      <c r="AI48" s="182"/>
      <c r="AJ48" s="182"/>
      <c r="AK48" s="185"/>
      <c r="AL48" s="182"/>
      <c r="AM48" s="182"/>
      <c r="AN48" s="186"/>
      <c r="AO48" s="185"/>
      <c r="AP48" s="182"/>
      <c r="AQ48" s="182"/>
      <c r="AR48" s="186"/>
      <c r="AS48" s="185"/>
      <c r="AT48" s="182"/>
      <c r="AU48" s="182"/>
      <c r="AV48" s="186"/>
      <c r="AW48" s="208"/>
      <c r="AX48" s="208"/>
      <c r="AY48" s="208"/>
      <c r="AZ48" s="209"/>
      <c r="BA48" s="212"/>
      <c r="BB48" s="213"/>
      <c r="BC48" s="256"/>
      <c r="BD48" s="253"/>
      <c r="BE48" s="253"/>
      <c r="BF48" s="253"/>
      <c r="BG48" s="253"/>
      <c r="BH48" s="253"/>
      <c r="BI48" s="253"/>
    </row>
    <row r="49" spans="1:61" ht="12.75" customHeight="1" x14ac:dyDescent="0.2">
      <c r="B49" s="175"/>
      <c r="C49" s="6" t="s">
        <v>13</v>
      </c>
      <c r="D49" s="20">
        <f>D92</f>
        <v>46006</v>
      </c>
      <c r="E49" s="20">
        <f t="shared" ref="E49:Z49" si="73">E92</f>
        <v>46007</v>
      </c>
      <c r="F49" s="20">
        <f t="shared" si="73"/>
        <v>46008</v>
      </c>
      <c r="G49" s="20">
        <f t="shared" si="73"/>
        <v>46009</v>
      </c>
      <c r="H49" s="20">
        <f t="shared" si="73"/>
        <v>46010</v>
      </c>
      <c r="I49" s="20">
        <f t="shared" si="73"/>
        <v>46011</v>
      </c>
      <c r="J49" s="20">
        <f t="shared" si="73"/>
        <v>46012</v>
      </c>
      <c r="K49" s="20">
        <f t="shared" si="73"/>
        <v>46013</v>
      </c>
      <c r="L49" s="20">
        <f t="shared" si="73"/>
        <v>46014</v>
      </c>
      <c r="M49" s="20">
        <f t="shared" si="73"/>
        <v>46015</v>
      </c>
      <c r="N49" s="20">
        <f t="shared" si="73"/>
        <v>46016</v>
      </c>
      <c r="O49" s="20">
        <f t="shared" si="73"/>
        <v>46017</v>
      </c>
      <c r="P49" s="20">
        <f t="shared" si="73"/>
        <v>46018</v>
      </c>
      <c r="Q49" s="20">
        <f t="shared" si="73"/>
        <v>46019</v>
      </c>
      <c r="R49" s="20">
        <f t="shared" si="73"/>
        <v>46020</v>
      </c>
      <c r="S49" s="20">
        <f t="shared" si="73"/>
        <v>46021</v>
      </c>
      <c r="T49" s="20">
        <f t="shared" si="73"/>
        <v>46022</v>
      </c>
      <c r="U49" s="20">
        <f t="shared" si="73"/>
        <v>46023</v>
      </c>
      <c r="V49" s="20">
        <f t="shared" si="73"/>
        <v>46024</v>
      </c>
      <c r="W49" s="20">
        <f t="shared" si="73"/>
        <v>46025</v>
      </c>
      <c r="X49" s="20">
        <f t="shared" si="73"/>
        <v>46026</v>
      </c>
      <c r="Y49" s="20">
        <f t="shared" si="73"/>
        <v>46027</v>
      </c>
      <c r="Z49" s="20">
        <f t="shared" si="73"/>
        <v>46028</v>
      </c>
      <c r="AA49" s="20">
        <f>AA92</f>
        <v>46029</v>
      </c>
      <c r="AB49" s="20">
        <f>AB92</f>
        <v>46030</v>
      </c>
      <c r="AC49" s="20">
        <f>AC92</f>
        <v>46031</v>
      </c>
      <c r="AD49" s="20">
        <f>AD92</f>
        <v>46032</v>
      </c>
      <c r="AE49" s="20">
        <f>AE92</f>
        <v>46033</v>
      </c>
      <c r="AF49" s="239">
        <f>COUNTIF(D52:AE52,"－")+COUNTIF(D52:AE52,"対象外")</f>
        <v>0</v>
      </c>
      <c r="AG49" s="203" t="s">
        <v>14</v>
      </c>
      <c r="AH49" s="187" t="s">
        <v>15</v>
      </c>
      <c r="AI49" s="190" t="s">
        <v>53</v>
      </c>
      <c r="AJ49" s="193" t="s">
        <v>126</v>
      </c>
      <c r="AK49" s="187" t="s">
        <v>14</v>
      </c>
      <c r="AL49" s="187" t="s">
        <v>15</v>
      </c>
      <c r="AM49" s="190" t="s">
        <v>53</v>
      </c>
      <c r="AN49" s="193" t="s">
        <v>126</v>
      </c>
      <c r="AO49" s="187" t="s">
        <v>14</v>
      </c>
      <c r="AP49" s="187" t="s">
        <v>15</v>
      </c>
      <c r="AQ49" s="190" t="s">
        <v>53</v>
      </c>
      <c r="AR49" s="193" t="s">
        <v>126</v>
      </c>
      <c r="AS49" s="187" t="s">
        <v>14</v>
      </c>
      <c r="AT49" s="187" t="s">
        <v>15</v>
      </c>
      <c r="AU49" s="190" t="s">
        <v>53</v>
      </c>
      <c r="AV49" s="224" t="s">
        <v>126</v>
      </c>
      <c r="AW49" s="227" t="s">
        <v>14</v>
      </c>
      <c r="AX49" s="230" t="s">
        <v>15</v>
      </c>
      <c r="AY49" s="244" t="s">
        <v>53</v>
      </c>
      <c r="AZ49" s="236" t="s">
        <v>54</v>
      </c>
      <c r="BA49" s="218" t="s">
        <v>14</v>
      </c>
      <c r="BB49" s="221" t="s">
        <v>16</v>
      </c>
      <c r="BC49" s="254">
        <f t="shared" ref="BC49" si="74">COUNT(D48:AE48)</f>
        <v>28</v>
      </c>
      <c r="BD49" s="252">
        <f>BC49-AF49</f>
        <v>28</v>
      </c>
      <c r="BE49" s="252">
        <f t="shared" ref="BE49" si="75">BE42+BD49</f>
        <v>168</v>
      </c>
      <c r="BF49" s="252">
        <f>COUNTIF(D52:AE52,"○")</f>
        <v>8</v>
      </c>
      <c r="BG49" s="252">
        <f t="shared" ref="BG49" si="76">BG42+BF49</f>
        <v>48</v>
      </c>
      <c r="BH49" s="252">
        <f>COUNTIF(D53:AE53,"○")</f>
        <v>8</v>
      </c>
      <c r="BI49" s="252">
        <f t="shared" ref="BI49" si="77">BI42+BH49</f>
        <v>48</v>
      </c>
    </row>
    <row r="50" spans="1:61" ht="37.5" customHeight="1" x14ac:dyDescent="0.2">
      <c r="B50" s="175"/>
      <c r="C50" s="215" t="s">
        <v>17</v>
      </c>
      <c r="D50" s="143"/>
      <c r="E50" s="143"/>
      <c r="F50" s="143"/>
      <c r="G50" s="143"/>
      <c r="H50" s="143"/>
      <c r="I50" s="143"/>
      <c r="J50" s="143"/>
      <c r="K50" s="143" t="s">
        <v>121</v>
      </c>
      <c r="L50" s="143" t="s">
        <v>121</v>
      </c>
      <c r="M50" s="143" t="s">
        <v>121</v>
      </c>
      <c r="N50" s="143" t="s">
        <v>121</v>
      </c>
      <c r="O50" s="143" t="s">
        <v>121</v>
      </c>
      <c r="P50" s="143" t="s">
        <v>121</v>
      </c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240"/>
      <c r="AG50" s="204"/>
      <c r="AH50" s="188"/>
      <c r="AI50" s="191"/>
      <c r="AJ50" s="194"/>
      <c r="AK50" s="188"/>
      <c r="AL50" s="188"/>
      <c r="AM50" s="191"/>
      <c r="AN50" s="194"/>
      <c r="AO50" s="188"/>
      <c r="AP50" s="188"/>
      <c r="AQ50" s="191"/>
      <c r="AR50" s="194"/>
      <c r="AS50" s="188"/>
      <c r="AT50" s="188"/>
      <c r="AU50" s="191"/>
      <c r="AV50" s="225"/>
      <c r="AW50" s="228"/>
      <c r="AX50" s="231"/>
      <c r="AY50" s="245"/>
      <c r="AZ50" s="237"/>
      <c r="BA50" s="219"/>
      <c r="BB50" s="222"/>
      <c r="BC50" s="255"/>
      <c r="BD50" s="257"/>
      <c r="BE50" s="257"/>
      <c r="BF50" s="257"/>
      <c r="BG50" s="257"/>
      <c r="BH50" s="257"/>
      <c r="BI50" s="257"/>
    </row>
    <row r="51" spans="1:61" ht="24" customHeight="1" x14ac:dyDescent="0.2">
      <c r="A51" s="7"/>
      <c r="B51" s="175"/>
      <c r="C51" s="216"/>
      <c r="D51" s="145" t="str">
        <f t="shared" ref="D51:AE51" si="78">IFERROR(VLOOKUP(D48,祝日,3,FALSE),"")</f>
        <v/>
      </c>
      <c r="E51" s="145" t="str">
        <f t="shared" si="78"/>
        <v/>
      </c>
      <c r="F51" s="145" t="str">
        <f t="shared" si="78"/>
        <v/>
      </c>
      <c r="G51" s="147" t="str">
        <f t="shared" si="78"/>
        <v/>
      </c>
      <c r="H51" s="145" t="str">
        <f t="shared" si="78"/>
        <v/>
      </c>
      <c r="I51" s="145" t="str">
        <f t="shared" si="78"/>
        <v/>
      </c>
      <c r="J51" s="145" t="str">
        <f t="shared" si="78"/>
        <v/>
      </c>
      <c r="K51" s="145" t="str">
        <f t="shared" si="78"/>
        <v/>
      </c>
      <c r="L51" s="145" t="str">
        <f t="shared" si="78"/>
        <v/>
      </c>
      <c r="M51" s="145" t="str">
        <f t="shared" si="78"/>
        <v/>
      </c>
      <c r="N51" s="145" t="str">
        <f t="shared" si="78"/>
        <v/>
      </c>
      <c r="O51" s="145" t="str">
        <f t="shared" si="78"/>
        <v/>
      </c>
      <c r="P51" s="145" t="str">
        <f t="shared" si="78"/>
        <v/>
      </c>
      <c r="Q51" s="145" t="str">
        <f t="shared" si="78"/>
        <v/>
      </c>
      <c r="R51" s="145" t="str">
        <f t="shared" si="78"/>
        <v/>
      </c>
      <c r="S51" s="146" t="str">
        <f t="shared" si="78"/>
        <v/>
      </c>
      <c r="T51" s="145" t="str">
        <f t="shared" si="78"/>
        <v/>
      </c>
      <c r="U51" s="145" t="str">
        <f t="shared" si="78"/>
        <v>元日</v>
      </c>
      <c r="V51" s="145" t="str">
        <f t="shared" si="78"/>
        <v/>
      </c>
      <c r="W51" s="145" t="str">
        <f t="shared" si="78"/>
        <v/>
      </c>
      <c r="X51" s="145" t="str">
        <f t="shared" si="78"/>
        <v/>
      </c>
      <c r="Y51" s="145" t="str">
        <f t="shared" si="78"/>
        <v/>
      </c>
      <c r="Z51" s="145" t="str">
        <f t="shared" si="78"/>
        <v/>
      </c>
      <c r="AA51" s="145" t="str">
        <f t="shared" si="78"/>
        <v/>
      </c>
      <c r="AB51" s="145" t="str">
        <f t="shared" si="78"/>
        <v/>
      </c>
      <c r="AC51" s="145" t="str">
        <f t="shared" si="78"/>
        <v/>
      </c>
      <c r="AD51" s="145" t="str">
        <f t="shared" si="78"/>
        <v/>
      </c>
      <c r="AE51" s="145" t="str">
        <f t="shared" si="78"/>
        <v/>
      </c>
      <c r="AF51" s="240"/>
      <c r="AG51" s="205"/>
      <c r="AH51" s="189"/>
      <c r="AI51" s="192"/>
      <c r="AJ51" s="195"/>
      <c r="AK51" s="189"/>
      <c r="AL51" s="189"/>
      <c r="AM51" s="192"/>
      <c r="AN51" s="195"/>
      <c r="AO51" s="189"/>
      <c r="AP51" s="189"/>
      <c r="AQ51" s="192"/>
      <c r="AR51" s="195"/>
      <c r="AS51" s="189"/>
      <c r="AT51" s="189"/>
      <c r="AU51" s="192"/>
      <c r="AV51" s="226"/>
      <c r="AW51" s="229"/>
      <c r="AX51" s="232"/>
      <c r="AY51" s="246"/>
      <c r="AZ51" s="238"/>
      <c r="BA51" s="220"/>
      <c r="BB51" s="223"/>
      <c r="BC51" s="255"/>
      <c r="BD51" s="257"/>
      <c r="BE51" s="257"/>
      <c r="BF51" s="257"/>
      <c r="BG51" s="257"/>
      <c r="BH51" s="257"/>
      <c r="BI51" s="257"/>
    </row>
    <row r="52" spans="1:61" ht="13.5" customHeight="1" x14ac:dyDescent="0.2">
      <c r="A52" s="8"/>
      <c r="B52" s="175"/>
      <c r="C52" s="6" t="s">
        <v>18</v>
      </c>
      <c r="D52" s="110"/>
      <c r="E52" s="110"/>
      <c r="F52" s="110"/>
      <c r="G52" s="110"/>
      <c r="H52" s="110"/>
      <c r="I52" s="110" t="s">
        <v>21</v>
      </c>
      <c r="J52" s="110" t="s">
        <v>21</v>
      </c>
      <c r="K52" s="110"/>
      <c r="L52" s="110"/>
      <c r="M52" s="110"/>
      <c r="N52" s="110"/>
      <c r="O52" s="110"/>
      <c r="P52" s="110" t="s">
        <v>21</v>
      </c>
      <c r="Q52" s="110" t="s">
        <v>21</v>
      </c>
      <c r="R52" s="110"/>
      <c r="S52" s="110"/>
      <c r="T52" s="110"/>
      <c r="U52" s="110"/>
      <c r="V52" s="110"/>
      <c r="W52" s="110" t="s">
        <v>21</v>
      </c>
      <c r="X52" s="110" t="s">
        <v>21</v>
      </c>
      <c r="Y52" s="110"/>
      <c r="Z52" s="110"/>
      <c r="AA52" s="110"/>
      <c r="AB52" s="110"/>
      <c r="AC52" s="110"/>
      <c r="AD52" s="110" t="s">
        <v>21</v>
      </c>
      <c r="AE52" s="110" t="s">
        <v>21</v>
      </c>
      <c r="AF52" s="240"/>
      <c r="AG52" s="84">
        <f t="shared" ref="AG52:AG53" si="79">COUNTIF(D52:J52,"○")</f>
        <v>2</v>
      </c>
      <c r="AH52" s="85">
        <f t="shared" ref="AH52:AH53" si="80">IF(7-(COUNTIF(D52:J52,"－")+COUNTIF(D52:J52,"対象外"))=0,"－",AG52/(7-(COUNTIF(D52:J52,"－")+COUNTIF(D52:J52,"対象外"))))</f>
        <v>0.2857142857142857</v>
      </c>
      <c r="AI52" s="85" t="str">
        <f>IF(COUNTIF(D52:J52,"")=7,"",IF(AH52="－","－",IF(AH52&gt;=0.285,"達成",IF(AJ52="該当","達成","未達成"))))</f>
        <v>達成</v>
      </c>
      <c r="AJ52" s="90" t="s">
        <v>20</v>
      </c>
      <c r="AK52" s="92">
        <f>COUNTIF(K52:Q52,"○")</f>
        <v>2</v>
      </c>
      <c r="AL52" s="85">
        <f>IF(7-(COUNTIF(K52:Q52,"－")+COUNTIF(K52:Q52,"対象外"))=0,"－",AK52/(7-(COUNTIF(K52:Q52,"－")+COUNTIF(K52:Q52,"対象外"))))</f>
        <v>0.2857142857142857</v>
      </c>
      <c r="AM52" s="85" t="str">
        <f>IF(COUNTIF(K52:Q52,"")=7,"",IF(AL52="－","－",IF(AL52&gt;=0.285,"達成",IF(AN52="該当","達成","未達成"))))</f>
        <v>達成</v>
      </c>
      <c r="AN52" s="88" t="s">
        <v>20</v>
      </c>
      <c r="AO52" s="92">
        <f>COUNTIF(R52:X52,"○")</f>
        <v>2</v>
      </c>
      <c r="AP52" s="85">
        <f>IF(7-(COUNTIF(R52:X52,"－")+COUNTIF(R52:X52,"対象外"))=0,"－",AO52/(7-(COUNTIF(R52:X52,"－")+COUNTIF(R52:X52,"対象外"))))</f>
        <v>0.2857142857142857</v>
      </c>
      <c r="AQ52" s="85" t="str">
        <f>IF(COUNTIF(R52:X52,"")=7,"",IF(AP52="－","－",IF(AP52&gt;=0.285,"達成",IF(AR52="該当","達成","未達成"))))</f>
        <v>達成</v>
      </c>
      <c r="AR52" s="88" t="s">
        <v>20</v>
      </c>
      <c r="AS52" s="92">
        <f>COUNTIF(Y52:AE52,"○")</f>
        <v>2</v>
      </c>
      <c r="AT52" s="85">
        <f>IF(7-(COUNTIF(Y52:AE52,"－")+COUNTIF(Y52:AE52,"対象外"))=0,"－",AS52/(7-(COUNTIF(Y52:AE52,"－")+COUNTIF(Y52:AE52,"対象外"))))</f>
        <v>0.2857142857142857</v>
      </c>
      <c r="AU52" s="85" t="str">
        <f>IF(COUNTIF(Y52:AE52,"")=7,"",IF(AT52="－","－",IF(AT52&gt;=0.285,"達成",IF(AV52="該当","達成","未達成"))))</f>
        <v>達成</v>
      </c>
      <c r="AV52" s="88" t="s">
        <v>20</v>
      </c>
      <c r="AW52" s="94">
        <f>BF49</f>
        <v>8</v>
      </c>
      <c r="AX52" s="41">
        <f>IF(BD49=0,"－",AW52/BD49)</f>
        <v>0.2857142857142857</v>
      </c>
      <c r="AY52" s="41" t="str">
        <f>IF(COUNTIF(D52:AE52,"")=28,"",IF(AX52="－","－",IF(AX52&gt;=0.285,"達成",IF(AZ52="該当","達成","未達成"))))</f>
        <v>達成</v>
      </c>
      <c r="AZ52" s="70" t="s">
        <v>20</v>
      </c>
      <c r="BA52" s="37">
        <f>BG49</f>
        <v>48</v>
      </c>
      <c r="BB52" s="38">
        <f>IF(BE49=0,"－",BA52/BE49)</f>
        <v>0.2857142857142857</v>
      </c>
      <c r="BC52" s="255"/>
      <c r="BD52" s="257"/>
      <c r="BE52" s="257"/>
      <c r="BF52" s="257"/>
      <c r="BG52" s="257"/>
      <c r="BH52" s="257"/>
      <c r="BI52" s="257"/>
    </row>
    <row r="53" spans="1:61" ht="13.5" customHeight="1" thickBot="1" x14ac:dyDescent="0.25">
      <c r="A53" s="8"/>
      <c r="B53" s="176"/>
      <c r="C53" s="9" t="s">
        <v>19</v>
      </c>
      <c r="D53" s="111"/>
      <c r="E53" s="111"/>
      <c r="F53" s="111"/>
      <c r="G53" s="111"/>
      <c r="H53" s="111"/>
      <c r="I53" s="110" t="s">
        <v>21</v>
      </c>
      <c r="J53" s="110" t="s">
        <v>21</v>
      </c>
      <c r="K53" s="111"/>
      <c r="L53" s="111"/>
      <c r="M53" s="111"/>
      <c r="N53" s="111"/>
      <c r="O53" s="111"/>
      <c r="P53" s="110" t="s">
        <v>21</v>
      </c>
      <c r="Q53" s="110" t="s">
        <v>21</v>
      </c>
      <c r="R53" s="111"/>
      <c r="S53" s="111"/>
      <c r="T53" s="111"/>
      <c r="U53" s="111"/>
      <c r="V53" s="111"/>
      <c r="W53" s="110" t="s">
        <v>21</v>
      </c>
      <c r="X53" s="110" t="s">
        <v>21</v>
      </c>
      <c r="Y53" s="111"/>
      <c r="Z53" s="111"/>
      <c r="AA53" s="111"/>
      <c r="AB53" s="111"/>
      <c r="AC53" s="111"/>
      <c r="AD53" s="110" t="s">
        <v>21</v>
      </c>
      <c r="AE53" s="110" t="s">
        <v>21</v>
      </c>
      <c r="AF53" s="241"/>
      <c r="AG53" s="86">
        <f t="shared" si="79"/>
        <v>2</v>
      </c>
      <c r="AH53" s="87">
        <f t="shared" si="80"/>
        <v>0.2857142857142857</v>
      </c>
      <c r="AI53" s="87" t="str">
        <f>IF(OR(AI52="",AI52="－"),AI52,IF(AH53&gt;=0.285,"達成",IF(AJ53="該当","達成","未達成")))</f>
        <v>達成</v>
      </c>
      <c r="AJ53" s="91" t="s">
        <v>20</v>
      </c>
      <c r="AK53" s="93">
        <f t="shared" ref="AK53" si="81">COUNTIF(K53:Q53,"○")</f>
        <v>2</v>
      </c>
      <c r="AL53" s="87">
        <f t="shared" ref="AL53" si="82">IF(7-(COUNTIF(K53:Q53,"－")+COUNTIF(K53:Q53,"対象外"))=0,"－",AK53/(7-(COUNTIF(K53:Q53,"－")+COUNTIF(K53:Q53,"対象外"))))</f>
        <v>0.2857142857142857</v>
      </c>
      <c r="AM53" s="87" t="str">
        <f>IF(OR(AM52="",AM52="－"),AM52,IF(AL53&gt;=0.285,"達成",IF(AN53="該当","達成","未達成")))</f>
        <v>達成</v>
      </c>
      <c r="AN53" s="89" t="s">
        <v>20</v>
      </c>
      <c r="AO53" s="93">
        <f t="shared" ref="AO53" si="83">COUNTIF(R53:X53,"○")</f>
        <v>2</v>
      </c>
      <c r="AP53" s="87">
        <f t="shared" ref="AP53" si="84">IF(7-(COUNTIF(R53:X53,"－")+COUNTIF(R53:X53,"対象外"))=0,"－",AO53/(7-(COUNTIF(R53:X53,"－")+COUNTIF(R53:X53,"対象外"))))</f>
        <v>0.2857142857142857</v>
      </c>
      <c r="AQ53" s="87" t="str">
        <f>IF(OR(AQ52="",AQ52="－"),AQ52,IF(AP53&gt;=0.285,"達成",IF(AR53="該当","達成","未達成")))</f>
        <v>達成</v>
      </c>
      <c r="AR53" s="89" t="s">
        <v>20</v>
      </c>
      <c r="AS53" s="93">
        <f t="shared" ref="AS53" si="85">COUNTIF(Y53:AE53,"○")</f>
        <v>2</v>
      </c>
      <c r="AT53" s="87">
        <f t="shared" ref="AT53" si="86">IF(7-(COUNTIF(Y53:AE53,"－")+COUNTIF(Y53:AE53,"対象外"))=0,"－",AS53/(7-(COUNTIF(Y53:AE53,"－")+COUNTIF(Y53:AE53,"対象外"))))</f>
        <v>0.2857142857142857</v>
      </c>
      <c r="AU53" s="87" t="str">
        <f>IF(OR(AU52="",AU52="－"),AU52,IF(AT53&gt;=0.285,"達成",IF(AV53="該当","達成","未達成")))</f>
        <v>達成</v>
      </c>
      <c r="AV53" s="89" t="s">
        <v>20</v>
      </c>
      <c r="AW53" s="95">
        <f>BH49</f>
        <v>8</v>
      </c>
      <c r="AX53" s="42">
        <f>IF(BD49=0,"－",AW53/BD49)</f>
        <v>0.2857142857142857</v>
      </c>
      <c r="AY53" s="42" t="str">
        <f>IF(COUNTIF(D53:AE53,"")=28,"",IF(AX53="－","－",IF(AX53&gt;=0.285,"達成",IF(AZ53="該当","達成","未達成"))))</f>
        <v>達成</v>
      </c>
      <c r="AZ53" s="71" t="s">
        <v>20</v>
      </c>
      <c r="BA53" s="39">
        <f>BI49</f>
        <v>48</v>
      </c>
      <c r="BB53" s="40">
        <f>IF(BE49=0,"－",BA53/BE49)</f>
        <v>0.2857142857142857</v>
      </c>
      <c r="BC53" s="256"/>
      <c r="BD53" s="253"/>
      <c r="BE53" s="253"/>
      <c r="BF53" s="253"/>
      <c r="BG53" s="253"/>
      <c r="BH53" s="253"/>
      <c r="BI53" s="253"/>
    </row>
    <row r="54" spans="1:61" ht="13.5" customHeight="1" x14ac:dyDescent="0.2">
      <c r="B54" s="174" t="s">
        <v>61</v>
      </c>
      <c r="C54" s="5" t="s">
        <v>1</v>
      </c>
      <c r="D54" s="21">
        <f>D93</f>
        <v>46034</v>
      </c>
      <c r="E54" s="21">
        <f t="shared" ref="E54:Z54" si="87">E93</f>
        <v>46035</v>
      </c>
      <c r="F54" s="21">
        <f t="shared" si="87"/>
        <v>46036</v>
      </c>
      <c r="G54" s="21">
        <f t="shared" si="87"/>
        <v>46037</v>
      </c>
      <c r="H54" s="21">
        <f t="shared" si="87"/>
        <v>46038</v>
      </c>
      <c r="I54" s="21">
        <f t="shared" si="87"/>
        <v>46039</v>
      </c>
      <c r="J54" s="21">
        <f t="shared" si="87"/>
        <v>46040</v>
      </c>
      <c r="K54" s="21">
        <f t="shared" si="87"/>
        <v>46041</v>
      </c>
      <c r="L54" s="21">
        <f t="shared" si="87"/>
        <v>46042</v>
      </c>
      <c r="M54" s="21">
        <f t="shared" si="87"/>
        <v>46043</v>
      </c>
      <c r="N54" s="21">
        <f t="shared" si="87"/>
        <v>46044</v>
      </c>
      <c r="O54" s="21">
        <f t="shared" si="87"/>
        <v>46045</v>
      </c>
      <c r="P54" s="21">
        <f t="shared" si="87"/>
        <v>46046</v>
      </c>
      <c r="Q54" s="21">
        <f t="shared" si="87"/>
        <v>46047</v>
      </c>
      <c r="R54" s="21">
        <f t="shared" si="87"/>
        <v>46048</v>
      </c>
      <c r="S54" s="21">
        <f t="shared" si="87"/>
        <v>46049</v>
      </c>
      <c r="T54" s="21">
        <f t="shared" si="87"/>
        <v>46050</v>
      </c>
      <c r="U54" s="21">
        <f t="shared" si="87"/>
        <v>46051</v>
      </c>
      <c r="V54" s="21">
        <f t="shared" si="87"/>
        <v>46052</v>
      </c>
      <c r="W54" s="21">
        <f t="shared" si="87"/>
        <v>46053</v>
      </c>
      <c r="X54" s="21">
        <f t="shared" si="87"/>
        <v>46054</v>
      </c>
      <c r="Y54" s="21">
        <f t="shared" si="87"/>
        <v>46055</v>
      </c>
      <c r="Z54" s="21">
        <f t="shared" si="87"/>
        <v>46056</v>
      </c>
      <c r="AA54" s="21">
        <f>AA93</f>
        <v>46057</v>
      </c>
      <c r="AB54" s="21">
        <f>AB93</f>
        <v>46058</v>
      </c>
      <c r="AC54" s="21">
        <f>AC93</f>
        <v>46059</v>
      </c>
      <c r="AD54" s="21">
        <f>AD93</f>
        <v>46060</v>
      </c>
      <c r="AE54" s="21">
        <f>AE93</f>
        <v>46061</v>
      </c>
      <c r="AF54" s="242" t="s">
        <v>2</v>
      </c>
      <c r="AG54" s="179" t="s">
        <v>48</v>
      </c>
      <c r="AH54" s="180"/>
      <c r="AI54" s="180"/>
      <c r="AJ54" s="180"/>
      <c r="AK54" s="183" t="s">
        <v>49</v>
      </c>
      <c r="AL54" s="180"/>
      <c r="AM54" s="180"/>
      <c r="AN54" s="184"/>
      <c r="AO54" s="183" t="s">
        <v>50</v>
      </c>
      <c r="AP54" s="180"/>
      <c r="AQ54" s="180"/>
      <c r="AR54" s="184"/>
      <c r="AS54" s="183" t="s">
        <v>69</v>
      </c>
      <c r="AT54" s="180"/>
      <c r="AU54" s="180"/>
      <c r="AV54" s="184"/>
      <c r="AW54" s="206" t="s">
        <v>3</v>
      </c>
      <c r="AX54" s="206"/>
      <c r="AY54" s="206"/>
      <c r="AZ54" s="207"/>
      <c r="BA54" s="210" t="s">
        <v>4</v>
      </c>
      <c r="BB54" s="211"/>
      <c r="BC54" s="254" t="s">
        <v>5</v>
      </c>
      <c r="BD54" s="252" t="s">
        <v>6</v>
      </c>
      <c r="BE54" s="252" t="s">
        <v>7</v>
      </c>
      <c r="BF54" s="252" t="s">
        <v>8</v>
      </c>
      <c r="BG54" s="252" t="s">
        <v>9</v>
      </c>
      <c r="BH54" s="252" t="s">
        <v>10</v>
      </c>
      <c r="BI54" s="252" t="s">
        <v>11</v>
      </c>
    </row>
    <row r="55" spans="1:61" ht="13.5" customHeight="1" x14ac:dyDescent="0.2">
      <c r="B55" s="175"/>
      <c r="C55" s="6" t="s">
        <v>12</v>
      </c>
      <c r="D55" s="22">
        <f>D93</f>
        <v>46034</v>
      </c>
      <c r="E55" s="22">
        <f t="shared" ref="E55:Z55" si="88">E93</f>
        <v>46035</v>
      </c>
      <c r="F55" s="22">
        <f t="shared" si="88"/>
        <v>46036</v>
      </c>
      <c r="G55" s="22">
        <f t="shared" si="88"/>
        <v>46037</v>
      </c>
      <c r="H55" s="22">
        <f t="shared" si="88"/>
        <v>46038</v>
      </c>
      <c r="I55" s="22">
        <f t="shared" si="88"/>
        <v>46039</v>
      </c>
      <c r="J55" s="22">
        <f t="shared" si="88"/>
        <v>46040</v>
      </c>
      <c r="K55" s="22">
        <f t="shared" si="88"/>
        <v>46041</v>
      </c>
      <c r="L55" s="22">
        <f t="shared" si="88"/>
        <v>46042</v>
      </c>
      <c r="M55" s="22">
        <f t="shared" si="88"/>
        <v>46043</v>
      </c>
      <c r="N55" s="22">
        <f t="shared" si="88"/>
        <v>46044</v>
      </c>
      <c r="O55" s="22">
        <f t="shared" si="88"/>
        <v>46045</v>
      </c>
      <c r="P55" s="22">
        <f t="shared" si="88"/>
        <v>46046</v>
      </c>
      <c r="Q55" s="22">
        <f t="shared" si="88"/>
        <v>46047</v>
      </c>
      <c r="R55" s="22">
        <f t="shared" si="88"/>
        <v>46048</v>
      </c>
      <c r="S55" s="22">
        <f t="shared" si="88"/>
        <v>46049</v>
      </c>
      <c r="T55" s="22">
        <f t="shared" si="88"/>
        <v>46050</v>
      </c>
      <c r="U55" s="22">
        <f t="shared" si="88"/>
        <v>46051</v>
      </c>
      <c r="V55" s="22">
        <f t="shared" si="88"/>
        <v>46052</v>
      </c>
      <c r="W55" s="22">
        <f t="shared" si="88"/>
        <v>46053</v>
      </c>
      <c r="X55" s="22">
        <f t="shared" si="88"/>
        <v>46054</v>
      </c>
      <c r="Y55" s="22">
        <f t="shared" si="88"/>
        <v>46055</v>
      </c>
      <c r="Z55" s="22">
        <f t="shared" si="88"/>
        <v>46056</v>
      </c>
      <c r="AA55" s="22">
        <f>AA93</f>
        <v>46057</v>
      </c>
      <c r="AB55" s="22">
        <f>AB93</f>
        <v>46058</v>
      </c>
      <c r="AC55" s="22">
        <f>AC93</f>
        <v>46059</v>
      </c>
      <c r="AD55" s="22">
        <f>AD93</f>
        <v>46060</v>
      </c>
      <c r="AE55" s="22">
        <f>AE93</f>
        <v>46061</v>
      </c>
      <c r="AF55" s="243"/>
      <c r="AG55" s="181"/>
      <c r="AH55" s="182"/>
      <c r="AI55" s="182"/>
      <c r="AJ55" s="182"/>
      <c r="AK55" s="185"/>
      <c r="AL55" s="182"/>
      <c r="AM55" s="182"/>
      <c r="AN55" s="186"/>
      <c r="AO55" s="185"/>
      <c r="AP55" s="182"/>
      <c r="AQ55" s="182"/>
      <c r="AR55" s="186"/>
      <c r="AS55" s="185"/>
      <c r="AT55" s="182"/>
      <c r="AU55" s="182"/>
      <c r="AV55" s="186"/>
      <c r="AW55" s="208"/>
      <c r="AX55" s="208"/>
      <c r="AY55" s="208"/>
      <c r="AZ55" s="209"/>
      <c r="BA55" s="212"/>
      <c r="BB55" s="213"/>
      <c r="BC55" s="256"/>
      <c r="BD55" s="253"/>
      <c r="BE55" s="253"/>
      <c r="BF55" s="253"/>
      <c r="BG55" s="253"/>
      <c r="BH55" s="253"/>
      <c r="BI55" s="253"/>
    </row>
    <row r="56" spans="1:61" s="7" customFormat="1" ht="13.5" customHeight="1" x14ac:dyDescent="0.2">
      <c r="A56"/>
      <c r="B56" s="175"/>
      <c r="C56" s="6" t="s">
        <v>13</v>
      </c>
      <c r="D56" s="20">
        <f>D93</f>
        <v>46034</v>
      </c>
      <c r="E56" s="20">
        <f t="shared" ref="E56:Z56" si="89">E93</f>
        <v>46035</v>
      </c>
      <c r="F56" s="20">
        <f t="shared" si="89"/>
        <v>46036</v>
      </c>
      <c r="G56" s="20">
        <f t="shared" si="89"/>
        <v>46037</v>
      </c>
      <c r="H56" s="20">
        <f t="shared" si="89"/>
        <v>46038</v>
      </c>
      <c r="I56" s="20">
        <f t="shared" si="89"/>
        <v>46039</v>
      </c>
      <c r="J56" s="20">
        <f t="shared" si="89"/>
        <v>46040</v>
      </c>
      <c r="K56" s="20">
        <f t="shared" si="89"/>
        <v>46041</v>
      </c>
      <c r="L56" s="20">
        <f t="shared" si="89"/>
        <v>46042</v>
      </c>
      <c r="M56" s="20">
        <f t="shared" si="89"/>
        <v>46043</v>
      </c>
      <c r="N56" s="20">
        <f t="shared" si="89"/>
        <v>46044</v>
      </c>
      <c r="O56" s="20">
        <f t="shared" si="89"/>
        <v>46045</v>
      </c>
      <c r="P56" s="20">
        <f t="shared" si="89"/>
        <v>46046</v>
      </c>
      <c r="Q56" s="20">
        <f t="shared" si="89"/>
        <v>46047</v>
      </c>
      <c r="R56" s="20">
        <f t="shared" si="89"/>
        <v>46048</v>
      </c>
      <c r="S56" s="20">
        <f t="shared" si="89"/>
        <v>46049</v>
      </c>
      <c r="T56" s="20">
        <f t="shared" si="89"/>
        <v>46050</v>
      </c>
      <c r="U56" s="20">
        <f t="shared" si="89"/>
        <v>46051</v>
      </c>
      <c r="V56" s="20">
        <f t="shared" si="89"/>
        <v>46052</v>
      </c>
      <c r="W56" s="20">
        <f t="shared" si="89"/>
        <v>46053</v>
      </c>
      <c r="X56" s="20">
        <f t="shared" si="89"/>
        <v>46054</v>
      </c>
      <c r="Y56" s="20">
        <f t="shared" si="89"/>
        <v>46055</v>
      </c>
      <c r="Z56" s="20">
        <f t="shared" si="89"/>
        <v>46056</v>
      </c>
      <c r="AA56" s="20">
        <f>AA93</f>
        <v>46057</v>
      </c>
      <c r="AB56" s="20">
        <f>AB93</f>
        <v>46058</v>
      </c>
      <c r="AC56" s="20">
        <f>AC93</f>
        <v>46059</v>
      </c>
      <c r="AD56" s="20">
        <f>AD93</f>
        <v>46060</v>
      </c>
      <c r="AE56" s="20">
        <f>AE93</f>
        <v>46061</v>
      </c>
      <c r="AF56" s="239">
        <f>COUNTIF(D59:AE59,"－")+COUNTIF(D59:AE59,"対象外")</f>
        <v>0</v>
      </c>
      <c r="AG56" s="203" t="s">
        <v>14</v>
      </c>
      <c r="AH56" s="187" t="s">
        <v>15</v>
      </c>
      <c r="AI56" s="190" t="s">
        <v>53</v>
      </c>
      <c r="AJ56" s="193" t="s">
        <v>126</v>
      </c>
      <c r="AK56" s="187" t="s">
        <v>14</v>
      </c>
      <c r="AL56" s="187" t="s">
        <v>15</v>
      </c>
      <c r="AM56" s="190" t="s">
        <v>53</v>
      </c>
      <c r="AN56" s="193" t="s">
        <v>126</v>
      </c>
      <c r="AO56" s="187" t="s">
        <v>14</v>
      </c>
      <c r="AP56" s="187" t="s">
        <v>15</v>
      </c>
      <c r="AQ56" s="190" t="s">
        <v>53</v>
      </c>
      <c r="AR56" s="193" t="s">
        <v>126</v>
      </c>
      <c r="AS56" s="187" t="s">
        <v>14</v>
      </c>
      <c r="AT56" s="187" t="s">
        <v>15</v>
      </c>
      <c r="AU56" s="190" t="s">
        <v>53</v>
      </c>
      <c r="AV56" s="224" t="s">
        <v>126</v>
      </c>
      <c r="AW56" s="227" t="s">
        <v>14</v>
      </c>
      <c r="AX56" s="230" t="s">
        <v>15</v>
      </c>
      <c r="AY56" s="244" t="s">
        <v>53</v>
      </c>
      <c r="AZ56" s="236" t="s">
        <v>54</v>
      </c>
      <c r="BA56" s="218" t="s">
        <v>14</v>
      </c>
      <c r="BB56" s="221" t="s">
        <v>16</v>
      </c>
      <c r="BC56" s="254">
        <f t="shared" ref="BC56" si="90">COUNT(D55:AE55)</f>
        <v>28</v>
      </c>
      <c r="BD56" s="252">
        <f>BC56-AF56</f>
        <v>28</v>
      </c>
      <c r="BE56" s="252">
        <f t="shared" ref="BE56" si="91">BE49+BD56</f>
        <v>196</v>
      </c>
      <c r="BF56" s="252">
        <f>COUNTIF(D59:AE59,"○")</f>
        <v>8</v>
      </c>
      <c r="BG56" s="252">
        <f t="shared" ref="BG56" si="92">BG49+BF56</f>
        <v>56</v>
      </c>
      <c r="BH56" s="252">
        <f>COUNTIF(D60:AE60,"○")</f>
        <v>8</v>
      </c>
      <c r="BI56" s="252">
        <f t="shared" ref="BI56" si="93">BI49+BH56</f>
        <v>56</v>
      </c>
    </row>
    <row r="57" spans="1:61" s="8" customFormat="1" ht="37.5" customHeight="1" x14ac:dyDescent="0.2">
      <c r="A57"/>
      <c r="B57" s="175"/>
      <c r="C57" s="215" t="s">
        <v>17</v>
      </c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240"/>
      <c r="AG57" s="204"/>
      <c r="AH57" s="188"/>
      <c r="AI57" s="191"/>
      <c r="AJ57" s="194"/>
      <c r="AK57" s="188"/>
      <c r="AL57" s="188"/>
      <c r="AM57" s="191"/>
      <c r="AN57" s="194"/>
      <c r="AO57" s="188"/>
      <c r="AP57" s="188"/>
      <c r="AQ57" s="191"/>
      <c r="AR57" s="194"/>
      <c r="AS57" s="188"/>
      <c r="AT57" s="188"/>
      <c r="AU57" s="191"/>
      <c r="AV57" s="225"/>
      <c r="AW57" s="228"/>
      <c r="AX57" s="231"/>
      <c r="AY57" s="245"/>
      <c r="AZ57" s="237"/>
      <c r="BA57" s="219"/>
      <c r="BB57" s="222"/>
      <c r="BC57" s="255"/>
      <c r="BD57" s="257"/>
      <c r="BE57" s="257"/>
      <c r="BF57" s="257"/>
      <c r="BG57" s="257"/>
      <c r="BH57" s="257"/>
      <c r="BI57" s="257"/>
    </row>
    <row r="58" spans="1:61" s="8" customFormat="1" ht="24" customHeight="1" x14ac:dyDescent="0.2">
      <c r="A58" s="7"/>
      <c r="B58" s="175"/>
      <c r="C58" s="216"/>
      <c r="D58" s="145" t="str">
        <f t="shared" ref="D58:AE58" si="94">IFERROR(VLOOKUP(D55,祝日,3,FALSE),"")</f>
        <v>成人の日</v>
      </c>
      <c r="E58" s="145" t="str">
        <f t="shared" si="94"/>
        <v/>
      </c>
      <c r="F58" s="145" t="str">
        <f t="shared" si="94"/>
        <v/>
      </c>
      <c r="G58" s="147" t="str">
        <f t="shared" si="94"/>
        <v/>
      </c>
      <c r="H58" s="145" t="str">
        <f t="shared" si="94"/>
        <v/>
      </c>
      <c r="I58" s="145" t="str">
        <f t="shared" si="94"/>
        <v/>
      </c>
      <c r="J58" s="145" t="str">
        <f t="shared" si="94"/>
        <v/>
      </c>
      <c r="K58" s="145" t="str">
        <f t="shared" si="94"/>
        <v/>
      </c>
      <c r="L58" s="145" t="str">
        <f t="shared" si="94"/>
        <v/>
      </c>
      <c r="M58" s="145" t="str">
        <f t="shared" si="94"/>
        <v/>
      </c>
      <c r="N58" s="145" t="str">
        <f t="shared" si="94"/>
        <v/>
      </c>
      <c r="O58" s="145" t="str">
        <f t="shared" si="94"/>
        <v/>
      </c>
      <c r="P58" s="145" t="str">
        <f t="shared" si="94"/>
        <v/>
      </c>
      <c r="Q58" s="145" t="str">
        <f t="shared" si="94"/>
        <v/>
      </c>
      <c r="R58" s="145" t="str">
        <f t="shared" si="94"/>
        <v/>
      </c>
      <c r="S58" s="146" t="str">
        <f t="shared" si="94"/>
        <v/>
      </c>
      <c r="T58" s="145" t="str">
        <f t="shared" si="94"/>
        <v/>
      </c>
      <c r="U58" s="145" t="str">
        <f t="shared" si="94"/>
        <v/>
      </c>
      <c r="V58" s="145" t="str">
        <f t="shared" si="94"/>
        <v/>
      </c>
      <c r="W58" s="145" t="str">
        <f t="shared" si="94"/>
        <v/>
      </c>
      <c r="X58" s="145" t="str">
        <f t="shared" si="94"/>
        <v/>
      </c>
      <c r="Y58" s="145" t="str">
        <f t="shared" si="94"/>
        <v/>
      </c>
      <c r="Z58" s="145" t="str">
        <f t="shared" si="94"/>
        <v/>
      </c>
      <c r="AA58" s="145" t="str">
        <f t="shared" si="94"/>
        <v/>
      </c>
      <c r="AB58" s="145" t="str">
        <f t="shared" si="94"/>
        <v/>
      </c>
      <c r="AC58" s="145" t="str">
        <f t="shared" si="94"/>
        <v/>
      </c>
      <c r="AD58" s="145" t="str">
        <f t="shared" si="94"/>
        <v/>
      </c>
      <c r="AE58" s="145" t="str">
        <f t="shared" si="94"/>
        <v/>
      </c>
      <c r="AF58" s="240"/>
      <c r="AG58" s="205"/>
      <c r="AH58" s="189"/>
      <c r="AI58" s="192"/>
      <c r="AJ58" s="195"/>
      <c r="AK58" s="189"/>
      <c r="AL58" s="189"/>
      <c r="AM58" s="192"/>
      <c r="AN58" s="195"/>
      <c r="AO58" s="189"/>
      <c r="AP58" s="189"/>
      <c r="AQ58" s="192"/>
      <c r="AR58" s="195"/>
      <c r="AS58" s="189"/>
      <c r="AT58" s="189"/>
      <c r="AU58" s="192"/>
      <c r="AV58" s="226"/>
      <c r="AW58" s="229"/>
      <c r="AX58" s="232"/>
      <c r="AY58" s="246"/>
      <c r="AZ58" s="238"/>
      <c r="BA58" s="220"/>
      <c r="BB58" s="223"/>
      <c r="BC58" s="255"/>
      <c r="BD58" s="257"/>
      <c r="BE58" s="257"/>
      <c r="BF58" s="257"/>
      <c r="BG58" s="257"/>
      <c r="BH58" s="257"/>
      <c r="BI58" s="257"/>
    </row>
    <row r="59" spans="1:61" ht="13.5" customHeight="1" x14ac:dyDescent="0.2">
      <c r="A59" s="8"/>
      <c r="B59" s="175"/>
      <c r="C59" s="6" t="s">
        <v>18</v>
      </c>
      <c r="D59" s="110"/>
      <c r="E59" s="110"/>
      <c r="F59" s="110"/>
      <c r="G59" s="110"/>
      <c r="H59" s="110"/>
      <c r="I59" s="110" t="s">
        <v>21</v>
      </c>
      <c r="J59" s="110" t="s">
        <v>21</v>
      </c>
      <c r="K59" s="110"/>
      <c r="L59" s="110"/>
      <c r="M59" s="110"/>
      <c r="N59" s="110"/>
      <c r="O59" s="110"/>
      <c r="P59" s="110" t="s">
        <v>21</v>
      </c>
      <c r="Q59" s="110" t="s">
        <v>21</v>
      </c>
      <c r="R59" s="110"/>
      <c r="S59" s="110"/>
      <c r="T59" s="110"/>
      <c r="U59" s="110"/>
      <c r="V59" s="110"/>
      <c r="W59" s="110" t="s">
        <v>21</v>
      </c>
      <c r="X59" s="110" t="s">
        <v>21</v>
      </c>
      <c r="Y59" s="110"/>
      <c r="Z59" s="110"/>
      <c r="AA59" s="110"/>
      <c r="AB59" s="110"/>
      <c r="AC59" s="110"/>
      <c r="AD59" s="110" t="s">
        <v>21</v>
      </c>
      <c r="AE59" s="110" t="s">
        <v>21</v>
      </c>
      <c r="AF59" s="240"/>
      <c r="AG59" s="84">
        <f t="shared" ref="AG59:AG60" si="95">COUNTIF(D59:J59,"○")</f>
        <v>2</v>
      </c>
      <c r="AH59" s="85">
        <f t="shared" ref="AH59:AH60" si="96">IF(7-(COUNTIF(D59:J59,"－")+COUNTIF(D59:J59,"対象外"))=0,"－",AG59/(7-(COUNTIF(D59:J59,"－")+COUNTIF(D59:J59,"対象外"))))</f>
        <v>0.2857142857142857</v>
      </c>
      <c r="AI59" s="85" t="str">
        <f>IF(COUNTIF(D59:J59,"")=7,"",IF(AH59="－","－",IF(AH59&gt;=0.285,"達成",IF(AJ59="該当","達成","未達成"))))</f>
        <v>達成</v>
      </c>
      <c r="AJ59" s="90" t="s">
        <v>20</v>
      </c>
      <c r="AK59" s="92">
        <f>COUNTIF(K59:Q59,"○")</f>
        <v>2</v>
      </c>
      <c r="AL59" s="85">
        <f>IF(7-(COUNTIF(K59:Q59,"－")+COUNTIF(K59:Q59,"対象外"))=0,"－",AK59/(7-(COUNTIF(K59:Q59,"－")+COUNTIF(K59:Q59,"対象外"))))</f>
        <v>0.2857142857142857</v>
      </c>
      <c r="AM59" s="85" t="str">
        <f>IF(COUNTIF(K59:Q59,"")=7,"",IF(AL59="－","－",IF(AL59&gt;=0.285,"達成",IF(AN59="該当","達成","未達成"))))</f>
        <v>達成</v>
      </c>
      <c r="AN59" s="88" t="s">
        <v>20</v>
      </c>
      <c r="AO59" s="92">
        <f>COUNTIF(R59:X59,"○")</f>
        <v>2</v>
      </c>
      <c r="AP59" s="85">
        <f>IF(7-(COUNTIF(R59:X59,"－")+COUNTIF(R59:X59,"対象外"))=0,"－",AO59/(7-(COUNTIF(R59:X59,"－")+COUNTIF(R59:X59,"対象外"))))</f>
        <v>0.2857142857142857</v>
      </c>
      <c r="AQ59" s="85" t="str">
        <f>IF(COUNTIF(R59:X59,"")=7,"",IF(AP59="－","－",IF(AP59&gt;=0.285,"達成",IF(AR59="該当","達成","未達成"))))</f>
        <v>達成</v>
      </c>
      <c r="AR59" s="88" t="s">
        <v>20</v>
      </c>
      <c r="AS59" s="92">
        <f>COUNTIF(Y59:AE59,"○")</f>
        <v>2</v>
      </c>
      <c r="AT59" s="85">
        <f>IF(7-(COUNTIF(Y59:AE59,"－")+COUNTIF(Y59:AE59,"対象外"))=0,"－",AS59/(7-(COUNTIF(Y59:AE59,"－")+COUNTIF(Y59:AE59,"対象外"))))</f>
        <v>0.2857142857142857</v>
      </c>
      <c r="AU59" s="85" t="str">
        <f>IF(COUNTIF(Y59:AE59,"")=7,"",IF(AT59="－","－",IF(AT59&gt;=0.285,"達成",IF(AV59="該当","達成","未達成"))))</f>
        <v>達成</v>
      </c>
      <c r="AV59" s="88" t="s">
        <v>20</v>
      </c>
      <c r="AW59" s="94">
        <f>BF56</f>
        <v>8</v>
      </c>
      <c r="AX59" s="41">
        <f>IF(BD56=0,"－",AW59/BD56)</f>
        <v>0.2857142857142857</v>
      </c>
      <c r="AY59" s="41" t="str">
        <f>IF(COUNTIF(D59:AE59,"")=28,"",IF(AX59="－","－",IF(AX59&gt;=0.285,"達成",IF(AZ59="該当","達成","未達成"))))</f>
        <v>達成</v>
      </c>
      <c r="AZ59" s="70" t="s">
        <v>20</v>
      </c>
      <c r="BA59" s="37">
        <f>BG56</f>
        <v>56</v>
      </c>
      <c r="BB59" s="38">
        <f>IF(BE56=0,"－",BA59/BE56)</f>
        <v>0.2857142857142857</v>
      </c>
      <c r="BC59" s="255"/>
      <c r="BD59" s="257"/>
      <c r="BE59" s="257"/>
      <c r="BF59" s="257"/>
      <c r="BG59" s="257"/>
      <c r="BH59" s="257"/>
      <c r="BI59" s="257"/>
    </row>
    <row r="60" spans="1:61" ht="13.5" customHeight="1" thickBot="1" x14ac:dyDescent="0.25">
      <c r="A60" s="8"/>
      <c r="B60" s="176"/>
      <c r="C60" s="9" t="s">
        <v>19</v>
      </c>
      <c r="D60" s="111"/>
      <c r="E60" s="111"/>
      <c r="F60" s="111"/>
      <c r="G60" s="111"/>
      <c r="H60" s="111"/>
      <c r="I60" s="110" t="s">
        <v>21</v>
      </c>
      <c r="J60" s="110" t="s">
        <v>21</v>
      </c>
      <c r="K60" s="111"/>
      <c r="L60" s="111"/>
      <c r="M60" s="111"/>
      <c r="N60" s="111"/>
      <c r="O60" s="111"/>
      <c r="P60" s="110" t="s">
        <v>21</v>
      </c>
      <c r="Q60" s="110" t="s">
        <v>21</v>
      </c>
      <c r="R60" s="111"/>
      <c r="S60" s="111"/>
      <c r="T60" s="111"/>
      <c r="U60" s="111"/>
      <c r="V60" s="111"/>
      <c r="W60" s="110" t="s">
        <v>21</v>
      </c>
      <c r="X60" s="110" t="s">
        <v>21</v>
      </c>
      <c r="Y60" s="111"/>
      <c r="Z60" s="111"/>
      <c r="AA60" s="111"/>
      <c r="AB60" s="111"/>
      <c r="AC60" s="111"/>
      <c r="AD60" s="110" t="s">
        <v>21</v>
      </c>
      <c r="AE60" s="110" t="s">
        <v>21</v>
      </c>
      <c r="AF60" s="241"/>
      <c r="AG60" s="86">
        <f t="shared" si="95"/>
        <v>2</v>
      </c>
      <c r="AH60" s="87">
        <f t="shared" si="96"/>
        <v>0.2857142857142857</v>
      </c>
      <c r="AI60" s="87" t="str">
        <f>IF(OR(AI59="",AI59="－"),AI59,IF(AH60&gt;=0.285,"達成",IF(AJ60="該当","達成","未達成")))</f>
        <v>達成</v>
      </c>
      <c r="AJ60" s="91" t="s">
        <v>20</v>
      </c>
      <c r="AK60" s="93">
        <f t="shared" ref="AK60" si="97">COUNTIF(K60:Q60,"○")</f>
        <v>2</v>
      </c>
      <c r="AL60" s="87">
        <f t="shared" ref="AL60" si="98">IF(7-(COUNTIF(K60:Q60,"－")+COUNTIF(K60:Q60,"対象外"))=0,"－",AK60/(7-(COUNTIF(K60:Q60,"－")+COUNTIF(K60:Q60,"対象外"))))</f>
        <v>0.2857142857142857</v>
      </c>
      <c r="AM60" s="87" t="str">
        <f>IF(OR(AM59="",AM59="－"),AM59,IF(AL60&gt;=0.285,"達成",IF(AN60="該当","達成","未達成")))</f>
        <v>達成</v>
      </c>
      <c r="AN60" s="89" t="s">
        <v>20</v>
      </c>
      <c r="AO60" s="93">
        <f t="shared" ref="AO60" si="99">COUNTIF(R60:X60,"○")</f>
        <v>2</v>
      </c>
      <c r="AP60" s="87">
        <f t="shared" ref="AP60" si="100">IF(7-(COUNTIF(R60:X60,"－")+COUNTIF(R60:X60,"対象外"))=0,"－",AO60/(7-(COUNTIF(R60:X60,"－")+COUNTIF(R60:X60,"対象外"))))</f>
        <v>0.2857142857142857</v>
      </c>
      <c r="AQ60" s="87" t="str">
        <f>IF(OR(AQ59="",AQ59="－"),AQ59,IF(AP60&gt;=0.285,"達成",IF(AR60="該当","達成","未達成")))</f>
        <v>達成</v>
      </c>
      <c r="AR60" s="89" t="s">
        <v>20</v>
      </c>
      <c r="AS60" s="93">
        <f t="shared" ref="AS60" si="101">COUNTIF(Y60:AE60,"○")</f>
        <v>2</v>
      </c>
      <c r="AT60" s="87">
        <f t="shared" ref="AT60" si="102">IF(7-(COUNTIF(Y60:AE60,"－")+COUNTIF(Y60:AE60,"対象外"))=0,"－",AS60/(7-(COUNTIF(Y60:AE60,"－")+COUNTIF(Y60:AE60,"対象外"))))</f>
        <v>0.2857142857142857</v>
      </c>
      <c r="AU60" s="87" t="str">
        <f>IF(OR(AU59="",AU59="－"),AU59,IF(AT60&gt;=0.285,"達成",IF(AV60="該当","達成","未達成")))</f>
        <v>達成</v>
      </c>
      <c r="AV60" s="89" t="s">
        <v>20</v>
      </c>
      <c r="AW60" s="95">
        <f>BH56</f>
        <v>8</v>
      </c>
      <c r="AX60" s="42">
        <f>IF(BD56=0,"－",AW60/BD56)</f>
        <v>0.2857142857142857</v>
      </c>
      <c r="AY60" s="42" t="str">
        <f>IF(COUNTIF(D60:AE60,"")=28,"",IF(AX60="－","－",IF(AX60&gt;=0.285,"達成",IF(AZ60="該当","達成","未達成"))))</f>
        <v>達成</v>
      </c>
      <c r="AZ60" s="71" t="s">
        <v>20</v>
      </c>
      <c r="BA60" s="39">
        <f>BI56</f>
        <v>56</v>
      </c>
      <c r="BB60" s="40">
        <f>IF(BE56=0,"－",BA60/BE56)</f>
        <v>0.2857142857142857</v>
      </c>
      <c r="BC60" s="256"/>
      <c r="BD60" s="253"/>
      <c r="BE60" s="253"/>
      <c r="BF60" s="253"/>
      <c r="BG60" s="253"/>
      <c r="BH60" s="253"/>
      <c r="BI60" s="253"/>
    </row>
    <row r="61" spans="1:61" ht="13.5" customHeight="1" x14ac:dyDescent="0.2">
      <c r="B61" s="174" t="s">
        <v>62</v>
      </c>
      <c r="C61" s="5" t="s">
        <v>1</v>
      </c>
      <c r="D61" s="21">
        <f>D94</f>
        <v>46062</v>
      </c>
      <c r="E61" s="21">
        <f t="shared" ref="E61:Z61" si="103">E94</f>
        <v>46063</v>
      </c>
      <c r="F61" s="21">
        <f t="shared" si="103"/>
        <v>46064</v>
      </c>
      <c r="G61" s="21">
        <f t="shared" si="103"/>
        <v>46065</v>
      </c>
      <c r="H61" s="21">
        <f t="shared" si="103"/>
        <v>46066</v>
      </c>
      <c r="I61" s="21">
        <f t="shared" si="103"/>
        <v>46067</v>
      </c>
      <c r="J61" s="21">
        <f t="shared" si="103"/>
        <v>46068</v>
      </c>
      <c r="K61" s="21">
        <f t="shared" si="103"/>
        <v>46069</v>
      </c>
      <c r="L61" s="21">
        <f t="shared" si="103"/>
        <v>46070</v>
      </c>
      <c r="M61" s="21">
        <f t="shared" si="103"/>
        <v>46071</v>
      </c>
      <c r="N61" s="21">
        <f t="shared" si="103"/>
        <v>46072</v>
      </c>
      <c r="O61" s="21">
        <f t="shared" si="103"/>
        <v>46073</v>
      </c>
      <c r="P61" s="21">
        <f t="shared" si="103"/>
        <v>46074</v>
      </c>
      <c r="Q61" s="21">
        <f t="shared" si="103"/>
        <v>46075</v>
      </c>
      <c r="R61" s="21">
        <f t="shared" si="103"/>
        <v>46076</v>
      </c>
      <c r="S61" s="21">
        <f t="shared" si="103"/>
        <v>46077</v>
      </c>
      <c r="T61" s="21">
        <f t="shared" si="103"/>
        <v>46078</v>
      </c>
      <c r="U61" s="21">
        <f t="shared" si="103"/>
        <v>46079</v>
      </c>
      <c r="V61" s="21">
        <f t="shared" si="103"/>
        <v>46080</v>
      </c>
      <c r="W61" s="21">
        <f t="shared" si="103"/>
        <v>46081</v>
      </c>
      <c r="X61" s="21">
        <f t="shared" si="103"/>
        <v>46082</v>
      </c>
      <c r="Y61" s="21">
        <f t="shared" si="103"/>
        <v>46083</v>
      </c>
      <c r="Z61" s="21">
        <f t="shared" si="103"/>
        <v>46084</v>
      </c>
      <c r="AA61" s="21">
        <f>AA94</f>
        <v>46085</v>
      </c>
      <c r="AB61" s="21">
        <f>AB94</f>
        <v>46086</v>
      </c>
      <c r="AC61" s="21">
        <f>AC94</f>
        <v>46087</v>
      </c>
      <c r="AD61" s="21">
        <f>AD94</f>
        <v>46088</v>
      </c>
      <c r="AE61" s="21">
        <f>AE94</f>
        <v>46089</v>
      </c>
      <c r="AF61" s="242" t="s">
        <v>2</v>
      </c>
      <c r="AG61" s="179" t="s">
        <v>48</v>
      </c>
      <c r="AH61" s="180"/>
      <c r="AI61" s="180"/>
      <c r="AJ61" s="180"/>
      <c r="AK61" s="183" t="s">
        <v>49</v>
      </c>
      <c r="AL61" s="180"/>
      <c r="AM61" s="180"/>
      <c r="AN61" s="184"/>
      <c r="AO61" s="183" t="s">
        <v>50</v>
      </c>
      <c r="AP61" s="180"/>
      <c r="AQ61" s="180"/>
      <c r="AR61" s="184"/>
      <c r="AS61" s="183" t="s">
        <v>69</v>
      </c>
      <c r="AT61" s="180"/>
      <c r="AU61" s="180"/>
      <c r="AV61" s="184"/>
      <c r="AW61" s="206" t="s">
        <v>3</v>
      </c>
      <c r="AX61" s="206"/>
      <c r="AY61" s="206"/>
      <c r="AZ61" s="207"/>
      <c r="BA61" s="210" t="s">
        <v>4</v>
      </c>
      <c r="BB61" s="211"/>
      <c r="BC61" s="254" t="s">
        <v>5</v>
      </c>
      <c r="BD61" s="252" t="s">
        <v>6</v>
      </c>
      <c r="BE61" s="252" t="s">
        <v>7</v>
      </c>
      <c r="BF61" s="252" t="s">
        <v>8</v>
      </c>
      <c r="BG61" s="252" t="s">
        <v>9</v>
      </c>
      <c r="BH61" s="252" t="s">
        <v>10</v>
      </c>
      <c r="BI61" s="252" t="s">
        <v>11</v>
      </c>
    </row>
    <row r="62" spans="1:61" ht="13.5" customHeight="1" x14ac:dyDescent="0.2">
      <c r="B62" s="175"/>
      <c r="C62" s="6" t="s">
        <v>12</v>
      </c>
      <c r="D62" s="22">
        <f>D94</f>
        <v>46062</v>
      </c>
      <c r="E62" s="22">
        <f t="shared" ref="E62:Z62" si="104">E94</f>
        <v>46063</v>
      </c>
      <c r="F62" s="22">
        <f t="shared" si="104"/>
        <v>46064</v>
      </c>
      <c r="G62" s="22">
        <f t="shared" si="104"/>
        <v>46065</v>
      </c>
      <c r="H62" s="22">
        <f t="shared" si="104"/>
        <v>46066</v>
      </c>
      <c r="I62" s="22">
        <f t="shared" si="104"/>
        <v>46067</v>
      </c>
      <c r="J62" s="22">
        <f t="shared" si="104"/>
        <v>46068</v>
      </c>
      <c r="K62" s="22">
        <f t="shared" si="104"/>
        <v>46069</v>
      </c>
      <c r="L62" s="22">
        <f t="shared" si="104"/>
        <v>46070</v>
      </c>
      <c r="M62" s="22">
        <f t="shared" si="104"/>
        <v>46071</v>
      </c>
      <c r="N62" s="22">
        <f t="shared" si="104"/>
        <v>46072</v>
      </c>
      <c r="O62" s="22">
        <f t="shared" si="104"/>
        <v>46073</v>
      </c>
      <c r="P62" s="22">
        <f t="shared" si="104"/>
        <v>46074</v>
      </c>
      <c r="Q62" s="22">
        <f t="shared" si="104"/>
        <v>46075</v>
      </c>
      <c r="R62" s="22">
        <f t="shared" si="104"/>
        <v>46076</v>
      </c>
      <c r="S62" s="22">
        <f t="shared" si="104"/>
        <v>46077</v>
      </c>
      <c r="T62" s="22">
        <f t="shared" si="104"/>
        <v>46078</v>
      </c>
      <c r="U62" s="22">
        <f t="shared" si="104"/>
        <v>46079</v>
      </c>
      <c r="V62" s="22">
        <f t="shared" si="104"/>
        <v>46080</v>
      </c>
      <c r="W62" s="22">
        <f t="shared" si="104"/>
        <v>46081</v>
      </c>
      <c r="X62" s="22">
        <f t="shared" si="104"/>
        <v>46082</v>
      </c>
      <c r="Y62" s="22">
        <f t="shared" si="104"/>
        <v>46083</v>
      </c>
      <c r="Z62" s="22">
        <f t="shared" si="104"/>
        <v>46084</v>
      </c>
      <c r="AA62" s="22">
        <f>AA94</f>
        <v>46085</v>
      </c>
      <c r="AB62" s="22">
        <f>AB94</f>
        <v>46086</v>
      </c>
      <c r="AC62" s="22">
        <f>AC94</f>
        <v>46087</v>
      </c>
      <c r="AD62" s="22">
        <f>AD94</f>
        <v>46088</v>
      </c>
      <c r="AE62" s="22">
        <f>AE94</f>
        <v>46089</v>
      </c>
      <c r="AF62" s="243"/>
      <c r="AG62" s="181"/>
      <c r="AH62" s="182"/>
      <c r="AI62" s="182"/>
      <c r="AJ62" s="182"/>
      <c r="AK62" s="185"/>
      <c r="AL62" s="182"/>
      <c r="AM62" s="182"/>
      <c r="AN62" s="186"/>
      <c r="AO62" s="185"/>
      <c r="AP62" s="182"/>
      <c r="AQ62" s="182"/>
      <c r="AR62" s="186"/>
      <c r="AS62" s="185"/>
      <c r="AT62" s="182"/>
      <c r="AU62" s="182"/>
      <c r="AV62" s="186"/>
      <c r="AW62" s="208"/>
      <c r="AX62" s="208"/>
      <c r="AY62" s="208"/>
      <c r="AZ62" s="209"/>
      <c r="BA62" s="212"/>
      <c r="BB62" s="213"/>
      <c r="BC62" s="256"/>
      <c r="BD62" s="253"/>
      <c r="BE62" s="253"/>
      <c r="BF62" s="253"/>
      <c r="BG62" s="253"/>
      <c r="BH62" s="253"/>
      <c r="BI62" s="253"/>
    </row>
    <row r="63" spans="1:61" ht="13.5" customHeight="1" x14ac:dyDescent="0.2">
      <c r="B63" s="175"/>
      <c r="C63" s="6" t="s">
        <v>13</v>
      </c>
      <c r="D63" s="20">
        <f>D94</f>
        <v>46062</v>
      </c>
      <c r="E63" s="20">
        <f t="shared" ref="E63:Z63" si="105">E94</f>
        <v>46063</v>
      </c>
      <c r="F63" s="20">
        <f t="shared" si="105"/>
        <v>46064</v>
      </c>
      <c r="G63" s="20">
        <f t="shared" si="105"/>
        <v>46065</v>
      </c>
      <c r="H63" s="20">
        <f t="shared" si="105"/>
        <v>46066</v>
      </c>
      <c r="I63" s="20">
        <f t="shared" si="105"/>
        <v>46067</v>
      </c>
      <c r="J63" s="20">
        <f t="shared" si="105"/>
        <v>46068</v>
      </c>
      <c r="K63" s="20">
        <f t="shared" si="105"/>
        <v>46069</v>
      </c>
      <c r="L63" s="20">
        <f t="shared" si="105"/>
        <v>46070</v>
      </c>
      <c r="M63" s="20">
        <f t="shared" si="105"/>
        <v>46071</v>
      </c>
      <c r="N63" s="20">
        <f t="shared" si="105"/>
        <v>46072</v>
      </c>
      <c r="O63" s="20">
        <f t="shared" si="105"/>
        <v>46073</v>
      </c>
      <c r="P63" s="20">
        <f t="shared" si="105"/>
        <v>46074</v>
      </c>
      <c r="Q63" s="20">
        <f t="shared" si="105"/>
        <v>46075</v>
      </c>
      <c r="R63" s="20">
        <f t="shared" si="105"/>
        <v>46076</v>
      </c>
      <c r="S63" s="20">
        <f t="shared" si="105"/>
        <v>46077</v>
      </c>
      <c r="T63" s="20">
        <f t="shared" si="105"/>
        <v>46078</v>
      </c>
      <c r="U63" s="20">
        <f t="shared" si="105"/>
        <v>46079</v>
      </c>
      <c r="V63" s="20">
        <f t="shared" si="105"/>
        <v>46080</v>
      </c>
      <c r="W63" s="20">
        <f t="shared" si="105"/>
        <v>46081</v>
      </c>
      <c r="X63" s="20">
        <f t="shared" si="105"/>
        <v>46082</v>
      </c>
      <c r="Y63" s="20">
        <f t="shared" si="105"/>
        <v>46083</v>
      </c>
      <c r="Z63" s="20">
        <f t="shared" si="105"/>
        <v>46084</v>
      </c>
      <c r="AA63" s="20">
        <f>AA94</f>
        <v>46085</v>
      </c>
      <c r="AB63" s="20">
        <f>AB94</f>
        <v>46086</v>
      </c>
      <c r="AC63" s="20">
        <f>AC94</f>
        <v>46087</v>
      </c>
      <c r="AD63" s="20">
        <f>AD94</f>
        <v>46088</v>
      </c>
      <c r="AE63" s="20">
        <f>AE94</f>
        <v>46089</v>
      </c>
      <c r="AF63" s="239">
        <f>COUNTIF(D66:AE66,"－")+COUNTIF(D66:AE66,"対象外")</f>
        <v>0</v>
      </c>
      <c r="AG63" s="203" t="s">
        <v>14</v>
      </c>
      <c r="AH63" s="187" t="s">
        <v>15</v>
      </c>
      <c r="AI63" s="190" t="s">
        <v>53</v>
      </c>
      <c r="AJ63" s="193" t="s">
        <v>126</v>
      </c>
      <c r="AK63" s="187" t="s">
        <v>14</v>
      </c>
      <c r="AL63" s="187" t="s">
        <v>15</v>
      </c>
      <c r="AM63" s="190" t="s">
        <v>53</v>
      </c>
      <c r="AN63" s="193" t="s">
        <v>126</v>
      </c>
      <c r="AO63" s="187" t="s">
        <v>14</v>
      </c>
      <c r="AP63" s="187" t="s">
        <v>15</v>
      </c>
      <c r="AQ63" s="190" t="s">
        <v>53</v>
      </c>
      <c r="AR63" s="193" t="s">
        <v>126</v>
      </c>
      <c r="AS63" s="187" t="s">
        <v>14</v>
      </c>
      <c r="AT63" s="187" t="s">
        <v>15</v>
      </c>
      <c r="AU63" s="190" t="s">
        <v>53</v>
      </c>
      <c r="AV63" s="224" t="s">
        <v>126</v>
      </c>
      <c r="AW63" s="227" t="s">
        <v>14</v>
      </c>
      <c r="AX63" s="230" t="s">
        <v>15</v>
      </c>
      <c r="AY63" s="244" t="s">
        <v>53</v>
      </c>
      <c r="AZ63" s="236" t="s">
        <v>54</v>
      </c>
      <c r="BA63" s="218" t="s">
        <v>14</v>
      </c>
      <c r="BB63" s="221" t="s">
        <v>16</v>
      </c>
      <c r="BC63" s="254">
        <f t="shared" ref="BC63" si="106">COUNT(D62:AE62)</f>
        <v>28</v>
      </c>
      <c r="BD63" s="252">
        <f>BC63-AF63</f>
        <v>28</v>
      </c>
      <c r="BE63" s="252">
        <f t="shared" ref="BE63" si="107">BE56+BD63</f>
        <v>224</v>
      </c>
      <c r="BF63" s="252">
        <f>COUNTIF(D66:AE66,"○")</f>
        <v>0</v>
      </c>
      <c r="BG63" s="252">
        <f t="shared" ref="BG63" si="108">BG56+BF63</f>
        <v>56</v>
      </c>
      <c r="BH63" s="252">
        <f>COUNTIF(D67:AE67,"○")</f>
        <v>0</v>
      </c>
      <c r="BI63" s="252">
        <f t="shared" ref="BI63" si="109">BI56+BH63</f>
        <v>56</v>
      </c>
    </row>
    <row r="64" spans="1:61" ht="37.5" customHeight="1" x14ac:dyDescent="0.2">
      <c r="B64" s="175"/>
      <c r="C64" s="215" t="s">
        <v>17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 t="s">
        <v>123</v>
      </c>
      <c r="Y64" s="143"/>
      <c r="Z64" s="143"/>
      <c r="AA64" s="143"/>
      <c r="AB64" s="143"/>
      <c r="AC64" s="143"/>
      <c r="AD64" s="143"/>
      <c r="AE64" s="143"/>
      <c r="AF64" s="240"/>
      <c r="AG64" s="204"/>
      <c r="AH64" s="188"/>
      <c r="AI64" s="191"/>
      <c r="AJ64" s="194"/>
      <c r="AK64" s="188"/>
      <c r="AL64" s="188"/>
      <c r="AM64" s="191"/>
      <c r="AN64" s="194"/>
      <c r="AO64" s="188"/>
      <c r="AP64" s="188"/>
      <c r="AQ64" s="191"/>
      <c r="AR64" s="194"/>
      <c r="AS64" s="188"/>
      <c r="AT64" s="188"/>
      <c r="AU64" s="191"/>
      <c r="AV64" s="225"/>
      <c r="AW64" s="228"/>
      <c r="AX64" s="231"/>
      <c r="AY64" s="245"/>
      <c r="AZ64" s="237"/>
      <c r="BA64" s="219"/>
      <c r="BB64" s="222"/>
      <c r="BC64" s="255"/>
      <c r="BD64" s="257"/>
      <c r="BE64" s="257"/>
      <c r="BF64" s="257"/>
      <c r="BG64" s="257"/>
      <c r="BH64" s="257"/>
      <c r="BI64" s="257"/>
    </row>
    <row r="65" spans="1:61" ht="24" customHeight="1" x14ac:dyDescent="0.2">
      <c r="A65" s="7"/>
      <c r="B65" s="175"/>
      <c r="C65" s="216"/>
      <c r="D65" s="145" t="str">
        <f t="shared" ref="D65:AE65" si="110">IFERROR(VLOOKUP(D62,祝日,3,FALSE),"")</f>
        <v/>
      </c>
      <c r="E65" s="145" t="str">
        <f t="shared" si="110"/>
        <v/>
      </c>
      <c r="F65" s="145" t="str">
        <f t="shared" si="110"/>
        <v>建国記念の日</v>
      </c>
      <c r="G65" s="147" t="str">
        <f t="shared" si="110"/>
        <v/>
      </c>
      <c r="H65" s="145" t="str">
        <f t="shared" si="110"/>
        <v/>
      </c>
      <c r="I65" s="145" t="str">
        <f t="shared" si="110"/>
        <v/>
      </c>
      <c r="J65" s="145" t="str">
        <f t="shared" si="110"/>
        <v/>
      </c>
      <c r="K65" s="145" t="str">
        <f t="shared" si="110"/>
        <v/>
      </c>
      <c r="L65" s="145" t="str">
        <f t="shared" si="110"/>
        <v/>
      </c>
      <c r="M65" s="145" t="str">
        <f t="shared" si="110"/>
        <v/>
      </c>
      <c r="N65" s="145" t="str">
        <f t="shared" si="110"/>
        <v/>
      </c>
      <c r="O65" s="145" t="str">
        <f t="shared" si="110"/>
        <v/>
      </c>
      <c r="P65" s="145" t="str">
        <f t="shared" si="110"/>
        <v/>
      </c>
      <c r="Q65" s="145" t="str">
        <f t="shared" si="110"/>
        <v/>
      </c>
      <c r="R65" s="145" t="str">
        <f t="shared" si="110"/>
        <v>天皇誕生日</v>
      </c>
      <c r="S65" s="146" t="str">
        <f t="shared" si="110"/>
        <v/>
      </c>
      <c r="T65" s="145" t="str">
        <f t="shared" si="110"/>
        <v/>
      </c>
      <c r="U65" s="145" t="str">
        <f t="shared" si="110"/>
        <v/>
      </c>
      <c r="V65" s="145" t="str">
        <f t="shared" si="110"/>
        <v/>
      </c>
      <c r="W65" s="145" t="str">
        <f t="shared" si="110"/>
        <v/>
      </c>
      <c r="X65" s="145" t="str">
        <f t="shared" si="110"/>
        <v/>
      </c>
      <c r="Y65" s="145" t="str">
        <f t="shared" si="110"/>
        <v/>
      </c>
      <c r="Z65" s="145" t="str">
        <f t="shared" si="110"/>
        <v/>
      </c>
      <c r="AA65" s="145" t="str">
        <f t="shared" si="110"/>
        <v/>
      </c>
      <c r="AB65" s="145" t="str">
        <f t="shared" si="110"/>
        <v/>
      </c>
      <c r="AC65" s="145" t="str">
        <f t="shared" si="110"/>
        <v/>
      </c>
      <c r="AD65" s="145" t="str">
        <f t="shared" si="110"/>
        <v/>
      </c>
      <c r="AE65" s="145" t="str">
        <f t="shared" si="110"/>
        <v/>
      </c>
      <c r="AF65" s="240"/>
      <c r="AG65" s="205"/>
      <c r="AH65" s="189"/>
      <c r="AI65" s="192"/>
      <c r="AJ65" s="195"/>
      <c r="AK65" s="189"/>
      <c r="AL65" s="189"/>
      <c r="AM65" s="192"/>
      <c r="AN65" s="195"/>
      <c r="AO65" s="189"/>
      <c r="AP65" s="189"/>
      <c r="AQ65" s="192"/>
      <c r="AR65" s="195"/>
      <c r="AS65" s="189"/>
      <c r="AT65" s="189"/>
      <c r="AU65" s="192"/>
      <c r="AV65" s="226"/>
      <c r="AW65" s="229"/>
      <c r="AX65" s="232"/>
      <c r="AY65" s="246"/>
      <c r="AZ65" s="238"/>
      <c r="BA65" s="220"/>
      <c r="BB65" s="223"/>
      <c r="BC65" s="255"/>
      <c r="BD65" s="257"/>
      <c r="BE65" s="257"/>
      <c r="BF65" s="257"/>
      <c r="BG65" s="257"/>
      <c r="BH65" s="257"/>
      <c r="BI65" s="257"/>
    </row>
    <row r="66" spans="1:61" s="7" customFormat="1" ht="13.5" customHeight="1" x14ac:dyDescent="0.2">
      <c r="A66" s="8"/>
      <c r="B66" s="175"/>
      <c r="C66" s="6" t="s">
        <v>18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240"/>
      <c r="AG66" s="84">
        <f t="shared" ref="AG66:AG67" si="111">COUNTIF(D66:J66,"○")</f>
        <v>0</v>
      </c>
      <c r="AH66" s="85">
        <f t="shared" ref="AH66:AH67" si="112">IF(7-(COUNTIF(D66:J66,"－")+COUNTIF(D66:J66,"対象外"))=0,"－",AG66/(7-(COUNTIF(D66:J66,"－")+COUNTIF(D66:J66,"対象外"))))</f>
        <v>0</v>
      </c>
      <c r="AI66" s="85" t="str">
        <f>IF(COUNTIF(D66:J66,"")=7,"",IF(AH66="－","－",IF(AH66&gt;=0.285,"達成",IF(AJ66="該当","達成","未達成"))))</f>
        <v/>
      </c>
      <c r="AJ66" s="90" t="s">
        <v>20</v>
      </c>
      <c r="AK66" s="92">
        <f>COUNTIF(K66:Q66,"○")</f>
        <v>0</v>
      </c>
      <c r="AL66" s="85">
        <f>IF(7-(COUNTIF(K66:Q66,"－")+COUNTIF(K66:Q66,"対象外"))=0,"－",AK66/(7-(COUNTIF(K66:Q66,"－")+COUNTIF(K66:Q66,"対象外"))))</f>
        <v>0</v>
      </c>
      <c r="AM66" s="85" t="str">
        <f>IF(COUNTIF(K66:Q66,"")=7,"",IF(AL66="－","－",IF(AL66&gt;=0.285,"達成",IF(AN66="該当","達成","未達成"))))</f>
        <v/>
      </c>
      <c r="AN66" s="88" t="s">
        <v>124</v>
      </c>
      <c r="AO66" s="92">
        <f>COUNTIF(R66:X66,"○")</f>
        <v>0</v>
      </c>
      <c r="AP66" s="85">
        <f>IF(7-(COUNTIF(R66:X66,"－")+COUNTIF(R66:X66,"対象外"))=0,"－",AO66/(7-(COUNTIF(R66:X66,"－")+COUNTIF(R66:X66,"対象外"))))</f>
        <v>0</v>
      </c>
      <c r="AQ66" s="85" t="str">
        <f>IF(COUNTIF(R66:X66,"")=7,"",IF(AP66="－","－",IF(AP66&gt;=0.285,"達成",IF(AR66="該当","達成","未達成"))))</f>
        <v/>
      </c>
      <c r="AR66" s="88" t="s">
        <v>20</v>
      </c>
      <c r="AS66" s="92">
        <f>COUNTIF(Y66:AE66,"○")</f>
        <v>0</v>
      </c>
      <c r="AT66" s="85">
        <f>IF(7-(COUNTIF(Y66:AE66,"－")+COUNTIF(Y66:AE66,"対象外"))=0,"－",AS66/(7-(COUNTIF(Y66:AE66,"－")+COUNTIF(Y66:AE66,"対象外"))))</f>
        <v>0</v>
      </c>
      <c r="AU66" s="85" t="str">
        <f>IF(COUNTIF(Y66:AE66,"")=7,"",IF(AT66="－","－",IF(AT66&gt;=0.285,"達成",IF(AV66="該当","達成","未達成"))))</f>
        <v/>
      </c>
      <c r="AV66" s="88" t="s">
        <v>20</v>
      </c>
      <c r="AW66" s="94">
        <f>BF63</f>
        <v>0</v>
      </c>
      <c r="AX66" s="41">
        <f>IF(BD63=0,"－",AW66/BD63)</f>
        <v>0</v>
      </c>
      <c r="AY66" s="41" t="str">
        <f>IF(COUNTIF(D66:AE66,"")=28,"",IF(AX66="－","－",IF(AX66&gt;=0.285,"達成",IF(AZ66="該当","達成","未達成"))))</f>
        <v/>
      </c>
      <c r="AZ66" s="70" t="s">
        <v>124</v>
      </c>
      <c r="BA66" s="37">
        <f>BG63</f>
        <v>56</v>
      </c>
      <c r="BB66" s="38">
        <f>IF(BE63=0,"－",BA66/BE63)</f>
        <v>0.25</v>
      </c>
      <c r="BC66" s="255"/>
      <c r="BD66" s="257"/>
      <c r="BE66" s="257"/>
      <c r="BF66" s="257"/>
      <c r="BG66" s="257"/>
      <c r="BH66" s="257"/>
      <c r="BI66" s="257"/>
    </row>
    <row r="67" spans="1:61" s="8" customFormat="1" ht="13.5" customHeight="1" thickBot="1" x14ac:dyDescent="0.25">
      <c r="B67" s="176"/>
      <c r="C67" s="9" t="s">
        <v>19</v>
      </c>
      <c r="D67" s="111"/>
      <c r="E67" s="111"/>
      <c r="F67" s="111"/>
      <c r="G67" s="111"/>
      <c r="H67" s="111"/>
      <c r="I67" s="110"/>
      <c r="J67" s="110"/>
      <c r="K67" s="111"/>
      <c r="L67" s="111"/>
      <c r="M67" s="111"/>
      <c r="N67" s="111"/>
      <c r="O67" s="111"/>
      <c r="P67" s="110"/>
      <c r="Q67" s="110"/>
      <c r="R67" s="111"/>
      <c r="S67" s="111"/>
      <c r="T67" s="111"/>
      <c r="U67" s="111"/>
      <c r="V67" s="111"/>
      <c r="W67" s="110"/>
      <c r="X67" s="110"/>
      <c r="Y67" s="111"/>
      <c r="Z67" s="111"/>
      <c r="AA67" s="111"/>
      <c r="AB67" s="111"/>
      <c r="AC67" s="111"/>
      <c r="AD67" s="111"/>
      <c r="AE67" s="111"/>
      <c r="AF67" s="241"/>
      <c r="AG67" s="86">
        <f t="shared" si="111"/>
        <v>0</v>
      </c>
      <c r="AH67" s="87">
        <f t="shared" si="112"/>
        <v>0</v>
      </c>
      <c r="AI67" s="87" t="str">
        <f>IF(OR(AI66="",AI66="－"),AI66,IF(AH67&gt;=0.285,"達成",IF(AJ67="該当","達成","未達成")))</f>
        <v/>
      </c>
      <c r="AJ67" s="91" t="s">
        <v>20</v>
      </c>
      <c r="AK67" s="93">
        <f t="shared" ref="AK67" si="113">COUNTIF(K67:Q67,"○")</f>
        <v>0</v>
      </c>
      <c r="AL67" s="87">
        <f t="shared" ref="AL67" si="114">IF(7-(COUNTIF(K67:Q67,"－")+COUNTIF(K67:Q67,"対象外"))=0,"－",AK67/(7-(COUNTIF(K67:Q67,"－")+COUNTIF(K67:Q67,"対象外"))))</f>
        <v>0</v>
      </c>
      <c r="AM67" s="87" t="str">
        <f>IF(OR(AM66="",AM66="－"),AM66,IF(AL67&gt;=0.285,"達成",IF(AN67="該当","達成","未達成")))</f>
        <v/>
      </c>
      <c r="AN67" s="89" t="s">
        <v>124</v>
      </c>
      <c r="AO67" s="93">
        <f t="shared" ref="AO67" si="115">COUNTIF(R67:X67,"○")</f>
        <v>0</v>
      </c>
      <c r="AP67" s="87">
        <f t="shared" ref="AP67" si="116">IF(7-(COUNTIF(R67:X67,"－")+COUNTIF(R67:X67,"対象外"))=0,"－",AO67/(7-(COUNTIF(R67:X67,"－")+COUNTIF(R67:X67,"対象外"))))</f>
        <v>0</v>
      </c>
      <c r="AQ67" s="87" t="str">
        <f>IF(OR(AQ66="",AQ66="－"),AQ66,IF(AP67&gt;=0.285,"達成",IF(AR67="該当","達成","未達成")))</f>
        <v/>
      </c>
      <c r="AR67" s="89" t="s">
        <v>20</v>
      </c>
      <c r="AS67" s="93">
        <f t="shared" ref="AS67" si="117">COUNTIF(Y67:AE67,"○")</f>
        <v>0</v>
      </c>
      <c r="AT67" s="87">
        <f t="shared" ref="AT67" si="118">IF(7-(COUNTIF(Y67:AE67,"－")+COUNTIF(Y67:AE67,"対象外"))=0,"－",AS67/(7-(COUNTIF(Y67:AE67,"－")+COUNTIF(Y67:AE67,"対象外"))))</f>
        <v>0</v>
      </c>
      <c r="AU67" s="87" t="str">
        <f>IF(OR(AU66="",AU66="－"),AU66,IF(AT67&gt;=0.285,"達成",IF(AV67="該当","達成","未達成")))</f>
        <v/>
      </c>
      <c r="AV67" s="89" t="s">
        <v>20</v>
      </c>
      <c r="AW67" s="95">
        <f>BH63</f>
        <v>0</v>
      </c>
      <c r="AX67" s="42">
        <f>IF(BD63=0,"－",AW67/BD63)</f>
        <v>0</v>
      </c>
      <c r="AY67" s="42" t="str">
        <f>IF(COUNTIF(D67:AE67,"")=28,"",IF(AX67="－","－",IF(AX67&gt;=0.285,"達成",IF(AZ67="該当","達成","未達成"))))</f>
        <v/>
      </c>
      <c r="AZ67" s="71" t="s">
        <v>20</v>
      </c>
      <c r="BA67" s="39">
        <f>BI63</f>
        <v>56</v>
      </c>
      <c r="BB67" s="40">
        <f>IF(BE63=0,"－",BA67/BE63)</f>
        <v>0.25</v>
      </c>
      <c r="BC67" s="256"/>
      <c r="BD67" s="253"/>
      <c r="BE67" s="253"/>
      <c r="BF67" s="253"/>
      <c r="BG67" s="253"/>
      <c r="BH67" s="253"/>
      <c r="BI67" s="253"/>
    </row>
    <row r="68" spans="1:61" s="8" customFormat="1" ht="13.5" customHeight="1" x14ac:dyDescent="0.2">
      <c r="A68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 s="3"/>
      <c r="BD68" s="3"/>
      <c r="BE68" s="3"/>
      <c r="BF68" s="3"/>
      <c r="BG68" s="3"/>
      <c r="BH68" s="3"/>
      <c r="BI68" s="3"/>
    </row>
    <row r="69" spans="1:61" ht="13.5" customHeight="1" x14ac:dyDescent="0.2">
      <c r="B69" s="247" t="s">
        <v>106</v>
      </c>
      <c r="C69" s="247"/>
      <c r="D69" s="247"/>
      <c r="E69" s="247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39"/>
      <c r="Y69" s="139"/>
      <c r="AG69" s="157" t="s">
        <v>104</v>
      </c>
      <c r="AH69" s="156"/>
      <c r="AI69" s="156"/>
      <c r="AJ69" s="156"/>
      <c r="AK69" s="156"/>
      <c r="AL69" s="156"/>
      <c r="AM69" s="156"/>
      <c r="AN69" s="156"/>
      <c r="AO69" s="156"/>
      <c r="AP69" s="156"/>
      <c r="AQ69" s="248" t="s">
        <v>101</v>
      </c>
      <c r="AR69" s="248"/>
      <c r="AS69" s="248"/>
      <c r="AT69" s="248"/>
      <c r="AU69" s="248"/>
      <c r="AV69" s="248"/>
      <c r="AW69" s="249">
        <f>BB67</f>
        <v>0.25</v>
      </c>
      <c r="AX69" s="249"/>
      <c r="AY69" s="161"/>
      <c r="BC69" s="3"/>
    </row>
    <row r="70" spans="1:61" ht="13.5" customHeight="1" x14ac:dyDescent="0.2">
      <c r="B70" s="247"/>
      <c r="C70" s="247"/>
      <c r="D70" s="247"/>
      <c r="E70" s="247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39"/>
      <c r="Y70" s="139"/>
      <c r="AG70" s="156"/>
      <c r="AH70" s="157"/>
      <c r="AI70" s="157"/>
      <c r="AJ70" s="157"/>
      <c r="AK70" s="157"/>
      <c r="AL70" s="157"/>
      <c r="AM70" s="156"/>
      <c r="AN70" s="156"/>
      <c r="AO70" s="156"/>
      <c r="AP70" s="156"/>
      <c r="AQ70" s="112" t="s">
        <v>109</v>
      </c>
      <c r="AR70" s="114"/>
      <c r="AS70" s="114"/>
      <c r="AU70" s="114"/>
      <c r="AV70" s="114"/>
      <c r="AW70" s="114"/>
      <c r="AX70" s="114"/>
      <c r="AY70" s="114"/>
      <c r="AZ70" s="114"/>
      <c r="BA70" s="114"/>
      <c r="BH70"/>
    </row>
    <row r="71" spans="1:61" ht="13.5" customHeight="1" x14ac:dyDescent="0.2">
      <c r="A71" s="10"/>
      <c r="B71" s="250"/>
      <c r="C71" s="250"/>
      <c r="D71" s="250"/>
      <c r="E71" s="250"/>
      <c r="F71" s="250"/>
      <c r="G71" s="250"/>
      <c r="H71" s="250"/>
      <c r="I71" s="250"/>
      <c r="J71" s="250"/>
      <c r="K71" s="150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50"/>
      <c r="Y71" s="150"/>
      <c r="Z71" s="150"/>
      <c r="AA71" s="150"/>
      <c r="AB71" s="150"/>
      <c r="AC71" s="150"/>
      <c r="AD71" s="150"/>
      <c r="AE71" s="150"/>
      <c r="AG71" s="156"/>
      <c r="AH71" s="157" t="s">
        <v>102</v>
      </c>
      <c r="AI71" s="157"/>
      <c r="AJ71" s="113" t="str">
        <f>IF(AZ72="該当","通期の4週8休以上を達成",IF(AW69=0,"",IF(AW69&gt;=0.285,"通期の４週８休以上を達成","未達成")))</f>
        <v>通期の4週8休以上を達成</v>
      </c>
      <c r="AK71" s="114"/>
      <c r="AL71" s="156"/>
      <c r="AM71" s="156"/>
      <c r="AN71" s="156"/>
      <c r="AO71" s="156"/>
      <c r="AP71" s="156"/>
      <c r="AQ71" s="137" t="s">
        <v>136</v>
      </c>
      <c r="AR71" s="114"/>
      <c r="AS71" s="113"/>
      <c r="AT71" s="112"/>
      <c r="AU71" s="114"/>
      <c r="AV71" s="114"/>
      <c r="AW71" s="114"/>
      <c r="AX71" s="114"/>
      <c r="AY71" s="114"/>
      <c r="BB71" s="49"/>
      <c r="BC71" s="3"/>
      <c r="BH71"/>
    </row>
    <row r="72" spans="1:61" ht="13.5" customHeight="1" x14ac:dyDescent="0.2">
      <c r="B72" s="250"/>
      <c r="C72" s="250"/>
      <c r="D72" s="250"/>
      <c r="E72" s="250"/>
      <c r="F72" s="250"/>
      <c r="G72" s="250"/>
      <c r="H72" s="250"/>
      <c r="I72" s="250"/>
      <c r="J72" s="250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39"/>
      <c r="Y72" s="139"/>
      <c r="AG72" s="156"/>
      <c r="AH72" s="157"/>
      <c r="AI72" s="157"/>
      <c r="AJ72" s="157"/>
      <c r="AK72" s="157"/>
      <c r="AL72" s="157"/>
      <c r="AM72" s="156"/>
      <c r="AN72" s="156"/>
      <c r="AO72" s="156"/>
      <c r="AP72" s="156"/>
      <c r="AQ72" s="156"/>
      <c r="AR72" s="114"/>
      <c r="AS72" s="114"/>
      <c r="AT72" s="113"/>
      <c r="AU72" s="113"/>
      <c r="AV72" s="113"/>
      <c r="AW72" s="113"/>
      <c r="AX72" s="113"/>
      <c r="AY72" s="113"/>
      <c r="AZ72" s="162" t="s">
        <v>124</v>
      </c>
      <c r="BA72" s="113"/>
      <c r="BB72" s="106"/>
      <c r="BC72" s="3"/>
    </row>
    <row r="73" spans="1:61" ht="13.5" customHeight="1" x14ac:dyDescent="0.2">
      <c r="B73" s="251" t="s">
        <v>107</v>
      </c>
      <c r="C73" s="251"/>
      <c r="D73" s="251"/>
      <c r="E73" s="251"/>
      <c r="F73" s="251"/>
      <c r="G73" s="251"/>
      <c r="H73" s="116"/>
      <c r="I73" s="116"/>
      <c r="J73" s="116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39"/>
      <c r="Y73" s="139"/>
      <c r="AG73" s="157" t="s">
        <v>103</v>
      </c>
      <c r="AH73" s="156"/>
      <c r="AI73" s="157"/>
      <c r="AJ73" s="157"/>
      <c r="AK73" s="157"/>
      <c r="AL73" s="157"/>
      <c r="AM73" s="156"/>
      <c r="AN73" s="156"/>
      <c r="AO73" s="156"/>
      <c r="AP73" s="156"/>
      <c r="AQ73" s="156"/>
      <c r="AR73" s="114"/>
      <c r="AS73" s="159"/>
      <c r="AT73" s="159"/>
      <c r="AU73" s="159"/>
      <c r="AV73" s="159"/>
      <c r="AW73" s="159"/>
      <c r="AX73" s="159"/>
      <c r="AY73" s="159"/>
      <c r="AZ73" s="159"/>
      <c r="BA73" s="159"/>
      <c r="BB73" s="65"/>
      <c r="BC73" s="3"/>
    </row>
    <row r="74" spans="1:61" ht="13.5" customHeight="1" x14ac:dyDescent="0.2">
      <c r="A74" s="10"/>
      <c r="B74" s="251"/>
      <c r="C74" s="251"/>
      <c r="D74" s="251"/>
      <c r="E74" s="251"/>
      <c r="F74" s="251"/>
      <c r="G74" s="251"/>
      <c r="H74" s="116"/>
      <c r="I74" s="116"/>
      <c r="J74" s="116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39"/>
      <c r="Y74" s="139"/>
      <c r="AG74" s="156"/>
      <c r="AH74" s="157"/>
      <c r="AI74" s="157"/>
      <c r="AJ74" s="157"/>
      <c r="AK74" s="157"/>
      <c r="AL74" s="157"/>
      <c r="AM74" s="156"/>
      <c r="AN74" s="156"/>
      <c r="AO74" s="156"/>
      <c r="AP74" s="156"/>
      <c r="AQ74" s="156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49"/>
      <c r="BC74" s="3"/>
    </row>
    <row r="75" spans="1:61" ht="13.5" customHeight="1" x14ac:dyDescent="0.2">
      <c r="B75" s="250"/>
      <c r="C75" s="250"/>
      <c r="D75" s="250"/>
      <c r="E75" s="250"/>
      <c r="F75" s="250"/>
      <c r="G75" s="250"/>
      <c r="H75" s="250"/>
      <c r="I75" s="250"/>
      <c r="J75" s="250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39"/>
      <c r="Y75" s="139"/>
      <c r="AG75" s="156"/>
      <c r="AH75" s="157" t="s">
        <v>102</v>
      </c>
      <c r="AI75" s="157"/>
      <c r="AJ75" s="113" t="str">
        <f>IF(BB18=0,"",IF(COUNTIF(AJ86:AJ93,"未達成")&gt;=1,"未達成","月単位の４週８休以上を達成"))</f>
        <v>月単位の４週８休以上を達成</v>
      </c>
      <c r="AK75" s="114"/>
      <c r="AL75" s="156"/>
      <c r="AM75" s="138"/>
      <c r="AN75" s="138"/>
      <c r="AO75" s="156"/>
      <c r="AP75" s="156"/>
      <c r="AQ75" s="156"/>
      <c r="AR75" s="138"/>
      <c r="AS75" s="113"/>
      <c r="AT75" s="113"/>
      <c r="AU75" s="113"/>
      <c r="AV75" s="113"/>
      <c r="AW75" s="113"/>
      <c r="AX75" s="113"/>
      <c r="AY75" s="113"/>
      <c r="AZ75" s="113"/>
      <c r="BA75" s="113"/>
      <c r="BB75" s="106"/>
    </row>
    <row r="76" spans="1:61" s="7" customFormat="1" ht="13.5" customHeight="1" x14ac:dyDescent="0.2">
      <c r="A76"/>
      <c r="B76" s="250"/>
      <c r="C76" s="250"/>
      <c r="D76" s="250"/>
      <c r="E76" s="250"/>
      <c r="F76" s="250"/>
      <c r="G76" s="250"/>
      <c r="H76" s="250"/>
      <c r="I76" s="250"/>
      <c r="J76" s="250"/>
      <c r="K76" s="2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39"/>
      <c r="Y76" s="139"/>
      <c r="Z76" s="2"/>
      <c r="AG76" s="138"/>
      <c r="AH76" s="138"/>
      <c r="AI76" s="138"/>
      <c r="AJ76" s="113"/>
      <c r="AK76" s="138"/>
      <c r="AL76" s="113"/>
      <c r="AM76" s="156"/>
      <c r="AN76" s="156"/>
      <c r="AO76" s="138"/>
      <c r="AP76" s="138"/>
      <c r="AQ76" s="138"/>
      <c r="AR76" s="114"/>
      <c r="AS76" s="113"/>
      <c r="AT76" s="113"/>
      <c r="AU76" s="113"/>
      <c r="AV76" s="113"/>
      <c r="AW76" s="113"/>
      <c r="AX76" s="113"/>
      <c r="AY76" s="113"/>
      <c r="AZ76" s="113"/>
      <c r="BA76" s="113"/>
      <c r="BB76" s="106"/>
      <c r="BC76" s="101"/>
      <c r="BD76" s="3"/>
      <c r="BE76" s="3"/>
      <c r="BF76" s="3"/>
      <c r="BG76" s="3"/>
      <c r="BH76" s="3"/>
      <c r="BI76" s="3"/>
    </row>
    <row r="77" spans="1:61" x14ac:dyDescent="0.2">
      <c r="A77" s="10"/>
      <c r="B77" s="116"/>
      <c r="C77" s="116"/>
      <c r="D77" s="116"/>
      <c r="E77" s="116"/>
      <c r="F77" s="116"/>
      <c r="G77" s="116"/>
      <c r="H77" s="116"/>
      <c r="I77" s="116"/>
      <c r="J77" s="116"/>
      <c r="AG77" s="157" t="s">
        <v>105</v>
      </c>
      <c r="AH77" s="156"/>
      <c r="AI77" s="156"/>
      <c r="AJ77" s="156"/>
      <c r="AK77" s="114"/>
      <c r="AL77" s="156"/>
      <c r="AM77" s="156"/>
      <c r="AN77" s="156"/>
      <c r="AO77" s="156"/>
      <c r="AP77" s="156"/>
      <c r="AQ77" s="156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49"/>
      <c r="BC77" s="3"/>
    </row>
    <row r="78" spans="1:61" ht="13.5" customHeight="1" x14ac:dyDescent="0.2">
      <c r="A78" s="10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60"/>
      <c r="AH78" s="157" t="s">
        <v>102</v>
      </c>
      <c r="AI78" s="157"/>
      <c r="AJ78" s="113" t="str">
        <f>IF(BB18=0,"",IF(COUNTIF(AN86:AN93,"未達成")&gt;=1,"未達成","完全週休２日を達成"))</f>
        <v>完全週休２日を達成</v>
      </c>
      <c r="AK78" s="114"/>
      <c r="AL78" s="156"/>
      <c r="AM78" s="160"/>
      <c r="AN78" s="160"/>
      <c r="AO78" s="156"/>
      <c r="AP78" s="156"/>
      <c r="AQ78" s="156"/>
      <c r="AR78" s="160"/>
      <c r="AS78" s="160"/>
      <c r="AT78" s="160"/>
      <c r="AU78" s="160"/>
      <c r="AV78" s="160"/>
      <c r="AW78" s="160"/>
      <c r="AX78" s="160"/>
      <c r="AY78" s="160"/>
      <c r="AZ78" s="114"/>
      <c r="BA78" s="160"/>
      <c r="BB78" s="117"/>
      <c r="BC78" s="10"/>
      <c r="BD78" s="33"/>
    </row>
    <row r="79" spans="1:61" ht="13.5" customHeight="1" x14ac:dyDescent="0.2">
      <c r="A79" s="10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J79" s="101"/>
      <c r="AK79" s="114"/>
      <c r="AL79" s="114"/>
      <c r="AM79" s="114"/>
      <c r="AN79" s="114"/>
      <c r="AO79" s="114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102"/>
      <c r="BD79" s="72"/>
    </row>
    <row r="80" spans="1:61" ht="13.5" customHeight="1" x14ac:dyDescent="0.2">
      <c r="A80" s="10"/>
      <c r="AE80" s="11"/>
      <c r="AF80" s="14"/>
      <c r="AG80" s="14"/>
      <c r="AH80" s="14"/>
      <c r="AI80" s="14"/>
      <c r="AJ80" s="14"/>
      <c r="AK80" s="14"/>
      <c r="AL80" s="14"/>
      <c r="BC80" s="102"/>
    </row>
    <row r="81" spans="1:59" ht="13.5" customHeight="1" x14ac:dyDescent="0.2">
      <c r="AE81" s="11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23"/>
    </row>
    <row r="82" spans="1:59" ht="13.5" customHeight="1" x14ac:dyDescent="0.2">
      <c r="AE82" s="11"/>
    </row>
    <row r="83" spans="1:59" ht="13.8" thickBot="1" x14ac:dyDescent="0.25">
      <c r="AF83" s="12"/>
      <c r="AG83" s="12"/>
      <c r="AK83" s="34"/>
      <c r="AN83" s="3"/>
    </row>
    <row r="84" spans="1:59" x14ac:dyDescent="0.2">
      <c r="A84" s="44"/>
      <c r="B84" s="50"/>
      <c r="C84" s="51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  <c r="AL84" s="53"/>
      <c r="AM84" s="53"/>
      <c r="AN84" s="53"/>
      <c r="AO84" s="53"/>
      <c r="AP84" s="54"/>
      <c r="AQ84" s="18"/>
      <c r="AR84" s="18"/>
      <c r="BC84"/>
      <c r="BD84"/>
      <c r="BE84"/>
      <c r="BF84"/>
      <c r="BG84" s="101"/>
    </row>
    <row r="85" spans="1:59" ht="13.5" customHeight="1" x14ac:dyDescent="0.2">
      <c r="A85" s="44"/>
      <c r="B85" s="55"/>
      <c r="C85" s="43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35" t="s">
        <v>70</v>
      </c>
      <c r="AJ85" s="35"/>
      <c r="AK85" s="44"/>
      <c r="AL85" s="44"/>
      <c r="AM85" s="107" t="s">
        <v>71</v>
      </c>
      <c r="AN85" s="47"/>
      <c r="AO85" s="47"/>
      <c r="AP85" s="56"/>
      <c r="AQ85" s="18"/>
      <c r="AR85" s="18"/>
      <c r="BC85"/>
      <c r="BD85"/>
      <c r="BE85"/>
      <c r="BF85"/>
      <c r="BG85" s="101"/>
    </row>
    <row r="86" spans="1:59" ht="12.75" customHeight="1" x14ac:dyDescent="0.2">
      <c r="A86" s="44"/>
      <c r="B86" s="55"/>
      <c r="C86" s="43"/>
      <c r="D86" s="43">
        <v>1</v>
      </c>
      <c r="E86" s="43">
        <v>2</v>
      </c>
      <c r="F86" s="43">
        <v>3</v>
      </c>
      <c r="G86" s="43">
        <v>4</v>
      </c>
      <c r="H86" s="43">
        <v>5</v>
      </c>
      <c r="I86" s="43">
        <v>6</v>
      </c>
      <c r="J86" s="43">
        <v>7</v>
      </c>
      <c r="K86" s="43">
        <v>8</v>
      </c>
      <c r="L86" s="43">
        <v>9</v>
      </c>
      <c r="M86" s="43">
        <v>10</v>
      </c>
      <c r="N86" s="43">
        <v>11</v>
      </c>
      <c r="O86" s="43">
        <v>12</v>
      </c>
      <c r="P86" s="43">
        <v>13</v>
      </c>
      <c r="Q86" s="43">
        <v>14</v>
      </c>
      <c r="R86" s="43">
        <v>15</v>
      </c>
      <c r="S86" s="43">
        <v>16</v>
      </c>
      <c r="T86" s="43">
        <v>17</v>
      </c>
      <c r="U86" s="43">
        <v>18</v>
      </c>
      <c r="V86" s="43">
        <v>19</v>
      </c>
      <c r="W86" s="43">
        <v>20</v>
      </c>
      <c r="X86" s="43">
        <v>21</v>
      </c>
      <c r="Y86" s="43">
        <v>22</v>
      </c>
      <c r="Z86" s="43">
        <v>23</v>
      </c>
      <c r="AA86" s="43">
        <v>24</v>
      </c>
      <c r="AB86" s="43">
        <v>25</v>
      </c>
      <c r="AC86" s="43">
        <v>26</v>
      </c>
      <c r="AD86" s="43">
        <v>27</v>
      </c>
      <c r="AE86" s="43">
        <v>28</v>
      </c>
      <c r="AF86" s="44"/>
      <c r="AG86" s="44"/>
      <c r="AH86" s="44"/>
      <c r="AI86" s="44" t="str">
        <f>B12</f>
        <v>１
期
間
目</v>
      </c>
      <c r="AJ86" s="48" t="str">
        <f>AY18</f>
        <v>達成</v>
      </c>
      <c r="AK86" s="44"/>
      <c r="AL86" s="44"/>
      <c r="AM86" s="108" t="str">
        <f t="shared" ref="AM86:AM93" si="119">AI86</f>
        <v>１
期
間
目</v>
      </c>
      <c r="AN86" s="44" t="str">
        <f>IF(COUNTIF(AI18:AU18,"未達成")&gt;=1,"未達成","")</f>
        <v/>
      </c>
      <c r="AO86" s="44"/>
      <c r="AP86" s="56"/>
      <c r="AQ86" s="18"/>
      <c r="AR86" s="18"/>
      <c r="BC86"/>
      <c r="BD86"/>
      <c r="BE86"/>
      <c r="BF86"/>
      <c r="BG86" s="101"/>
    </row>
    <row r="87" spans="1:59" ht="12.75" customHeight="1" x14ac:dyDescent="0.2">
      <c r="A87" s="47"/>
      <c r="B87" s="57"/>
      <c r="C87" s="45">
        <v>1</v>
      </c>
      <c r="D87" s="46">
        <f>DATE(E6,G6,H6)</f>
        <v>45866</v>
      </c>
      <c r="E87" s="46">
        <f>D87+1</f>
        <v>45867</v>
      </c>
      <c r="F87" s="46">
        <f>E87+1</f>
        <v>45868</v>
      </c>
      <c r="G87" s="46">
        <f t="shared" ref="G87:V102" si="120">F87+1</f>
        <v>45869</v>
      </c>
      <c r="H87" s="46">
        <f t="shared" si="120"/>
        <v>45870</v>
      </c>
      <c r="I87" s="46">
        <f t="shared" si="120"/>
        <v>45871</v>
      </c>
      <c r="J87" s="46">
        <f t="shared" si="120"/>
        <v>45872</v>
      </c>
      <c r="K87" s="46">
        <f t="shared" si="120"/>
        <v>45873</v>
      </c>
      <c r="L87" s="46">
        <f t="shared" si="120"/>
        <v>45874</v>
      </c>
      <c r="M87" s="46">
        <f t="shared" si="120"/>
        <v>45875</v>
      </c>
      <c r="N87" s="46">
        <f t="shared" si="120"/>
        <v>45876</v>
      </c>
      <c r="O87" s="46">
        <f t="shared" si="120"/>
        <v>45877</v>
      </c>
      <c r="P87" s="46">
        <f t="shared" si="120"/>
        <v>45878</v>
      </c>
      <c r="Q87" s="46">
        <f t="shared" si="120"/>
        <v>45879</v>
      </c>
      <c r="R87" s="46">
        <f t="shared" si="120"/>
        <v>45880</v>
      </c>
      <c r="S87" s="46">
        <f t="shared" si="120"/>
        <v>45881</v>
      </c>
      <c r="T87" s="46">
        <f t="shared" si="120"/>
        <v>45882</v>
      </c>
      <c r="U87" s="46">
        <f t="shared" si="120"/>
        <v>45883</v>
      </c>
      <c r="V87" s="46">
        <f t="shared" si="120"/>
        <v>45884</v>
      </c>
      <c r="W87" s="46">
        <f t="shared" ref="W87:AE102" si="121">V87+1</f>
        <v>45885</v>
      </c>
      <c r="X87" s="46">
        <f t="shared" si="121"/>
        <v>45886</v>
      </c>
      <c r="Y87" s="46">
        <f t="shared" si="121"/>
        <v>45887</v>
      </c>
      <c r="Z87" s="46">
        <f t="shared" si="121"/>
        <v>45888</v>
      </c>
      <c r="AA87" s="46">
        <f t="shared" ref="AA87:AA126" si="122">Z87+1</f>
        <v>45889</v>
      </c>
      <c r="AB87" s="46">
        <f t="shared" si="121"/>
        <v>45890</v>
      </c>
      <c r="AC87" s="46">
        <f t="shared" si="121"/>
        <v>45891</v>
      </c>
      <c r="AD87" s="46">
        <f t="shared" si="121"/>
        <v>45892</v>
      </c>
      <c r="AE87" s="46">
        <f>AD87+1</f>
        <v>45893</v>
      </c>
      <c r="AF87" s="47"/>
      <c r="AG87" s="47"/>
      <c r="AH87" s="47"/>
      <c r="AI87" s="44" t="str">
        <f>B19</f>
        <v>２
期
間
目</v>
      </c>
      <c r="AJ87" s="48" t="str">
        <f>AY25</f>
        <v>達成</v>
      </c>
      <c r="AK87" s="44"/>
      <c r="AL87" s="44"/>
      <c r="AM87" s="108" t="str">
        <f t="shared" si="119"/>
        <v>２
期
間
目</v>
      </c>
      <c r="AN87" s="44" t="str">
        <f>IF(COUNTIF(AI25:AU25,"未達成")&gt;=1,"未達成","")</f>
        <v/>
      </c>
      <c r="AO87" s="44"/>
      <c r="AP87" s="56"/>
      <c r="AQ87" s="18"/>
      <c r="AR87" s="19"/>
      <c r="BC87"/>
      <c r="BD87"/>
      <c r="BE87"/>
      <c r="BF87"/>
      <c r="BG87" s="101"/>
    </row>
    <row r="88" spans="1:59" ht="12.75" customHeight="1" x14ac:dyDescent="0.2">
      <c r="A88" s="47"/>
      <c r="B88" s="57"/>
      <c r="C88" s="45">
        <v>2</v>
      </c>
      <c r="D88" s="46">
        <f>AE87+1</f>
        <v>45894</v>
      </c>
      <c r="E88" s="46">
        <f>D88+1</f>
        <v>45895</v>
      </c>
      <c r="F88" s="46">
        <f>E88+1</f>
        <v>45896</v>
      </c>
      <c r="G88" s="46">
        <f t="shared" si="120"/>
        <v>45897</v>
      </c>
      <c r="H88" s="46">
        <f t="shared" si="120"/>
        <v>45898</v>
      </c>
      <c r="I88" s="46">
        <f t="shared" si="120"/>
        <v>45899</v>
      </c>
      <c r="J88" s="46">
        <f t="shared" si="120"/>
        <v>45900</v>
      </c>
      <c r="K88" s="46">
        <f t="shared" si="120"/>
        <v>45901</v>
      </c>
      <c r="L88" s="46">
        <f t="shared" si="120"/>
        <v>45902</v>
      </c>
      <c r="M88" s="46">
        <f t="shared" si="120"/>
        <v>45903</v>
      </c>
      <c r="N88" s="46">
        <f t="shared" si="120"/>
        <v>45904</v>
      </c>
      <c r="O88" s="46">
        <f t="shared" si="120"/>
        <v>45905</v>
      </c>
      <c r="P88" s="46">
        <f t="shared" si="120"/>
        <v>45906</v>
      </c>
      <c r="Q88" s="46">
        <f t="shared" si="120"/>
        <v>45907</v>
      </c>
      <c r="R88" s="46">
        <f t="shared" si="120"/>
        <v>45908</v>
      </c>
      <c r="S88" s="46">
        <f t="shared" si="120"/>
        <v>45909</v>
      </c>
      <c r="T88" s="46">
        <f t="shared" si="120"/>
        <v>45910</v>
      </c>
      <c r="U88" s="46">
        <f t="shared" si="120"/>
        <v>45911</v>
      </c>
      <c r="V88" s="46">
        <f t="shared" si="120"/>
        <v>45912</v>
      </c>
      <c r="W88" s="46">
        <f t="shared" si="121"/>
        <v>45913</v>
      </c>
      <c r="X88" s="46">
        <f t="shared" si="121"/>
        <v>45914</v>
      </c>
      <c r="Y88" s="46">
        <f t="shared" si="121"/>
        <v>45915</v>
      </c>
      <c r="Z88" s="46">
        <f t="shared" si="121"/>
        <v>45916</v>
      </c>
      <c r="AA88" s="46">
        <f t="shared" si="122"/>
        <v>45917</v>
      </c>
      <c r="AB88" s="46">
        <f t="shared" si="121"/>
        <v>45918</v>
      </c>
      <c r="AC88" s="46">
        <f t="shared" si="121"/>
        <v>45919</v>
      </c>
      <c r="AD88" s="46">
        <f t="shared" si="121"/>
        <v>45920</v>
      </c>
      <c r="AE88" s="46">
        <f t="shared" si="121"/>
        <v>45921</v>
      </c>
      <c r="AF88" s="47"/>
      <c r="AG88" s="47"/>
      <c r="AH88" s="47"/>
      <c r="AI88" s="44" t="str">
        <f>B26</f>
        <v>３
期
間
目</v>
      </c>
      <c r="AJ88" s="48" t="str">
        <f>AY32</f>
        <v>達成</v>
      </c>
      <c r="AK88" s="44"/>
      <c r="AL88" s="44"/>
      <c r="AM88" s="108" t="str">
        <f t="shared" si="119"/>
        <v>３
期
間
目</v>
      </c>
      <c r="AN88" s="44" t="str">
        <f>IF(COUNTIF(AI32:AU32,"未達成")&gt;=1,"未達成","")</f>
        <v/>
      </c>
      <c r="AO88" s="44"/>
      <c r="AP88" s="58"/>
      <c r="AQ88" s="19"/>
      <c r="AR88" s="19"/>
      <c r="BC88"/>
      <c r="BD88"/>
      <c r="BE88"/>
      <c r="BF88"/>
      <c r="BG88" s="101"/>
    </row>
    <row r="89" spans="1:59" ht="12.75" customHeight="1" x14ac:dyDescent="0.2">
      <c r="A89" s="47"/>
      <c r="B89" s="57"/>
      <c r="C89" s="45">
        <v>3</v>
      </c>
      <c r="D89" s="46">
        <f t="shared" ref="D89:D126" si="123">AE88+1</f>
        <v>45922</v>
      </c>
      <c r="E89" s="46">
        <f t="shared" ref="E89:T104" si="124">D89+1</f>
        <v>45923</v>
      </c>
      <c r="F89" s="46">
        <f t="shared" si="124"/>
        <v>45924</v>
      </c>
      <c r="G89" s="46">
        <f t="shared" si="124"/>
        <v>45925</v>
      </c>
      <c r="H89" s="46">
        <f t="shared" si="124"/>
        <v>45926</v>
      </c>
      <c r="I89" s="46">
        <f t="shared" si="124"/>
        <v>45927</v>
      </c>
      <c r="J89" s="46">
        <f t="shared" si="124"/>
        <v>45928</v>
      </c>
      <c r="K89" s="46">
        <f t="shared" si="124"/>
        <v>45929</v>
      </c>
      <c r="L89" s="46">
        <f t="shared" si="124"/>
        <v>45930</v>
      </c>
      <c r="M89" s="46">
        <f t="shared" si="124"/>
        <v>45931</v>
      </c>
      <c r="N89" s="46">
        <f t="shared" si="124"/>
        <v>45932</v>
      </c>
      <c r="O89" s="46">
        <f t="shared" si="124"/>
        <v>45933</v>
      </c>
      <c r="P89" s="46">
        <f t="shared" si="124"/>
        <v>45934</v>
      </c>
      <c r="Q89" s="46">
        <f t="shared" si="124"/>
        <v>45935</v>
      </c>
      <c r="R89" s="46">
        <f t="shared" si="124"/>
        <v>45936</v>
      </c>
      <c r="S89" s="46">
        <f t="shared" si="124"/>
        <v>45937</v>
      </c>
      <c r="T89" s="46">
        <f t="shared" si="124"/>
        <v>45938</v>
      </c>
      <c r="U89" s="46">
        <f t="shared" si="120"/>
        <v>45939</v>
      </c>
      <c r="V89" s="46">
        <f t="shared" si="120"/>
        <v>45940</v>
      </c>
      <c r="W89" s="46">
        <f t="shared" si="121"/>
        <v>45941</v>
      </c>
      <c r="X89" s="46">
        <f t="shared" si="121"/>
        <v>45942</v>
      </c>
      <c r="Y89" s="46">
        <f t="shared" si="121"/>
        <v>45943</v>
      </c>
      <c r="Z89" s="46">
        <f t="shared" si="121"/>
        <v>45944</v>
      </c>
      <c r="AA89" s="46">
        <f t="shared" si="122"/>
        <v>45945</v>
      </c>
      <c r="AB89" s="46">
        <f t="shared" si="121"/>
        <v>45946</v>
      </c>
      <c r="AC89" s="46">
        <f t="shared" si="121"/>
        <v>45947</v>
      </c>
      <c r="AD89" s="46">
        <f t="shared" si="121"/>
        <v>45948</v>
      </c>
      <c r="AE89" s="46">
        <f t="shared" si="121"/>
        <v>45949</v>
      </c>
      <c r="AF89" s="47"/>
      <c r="AG89" s="47"/>
      <c r="AH89" s="47"/>
      <c r="AI89" s="44" t="str">
        <f>B33</f>
        <v>４
期
間
目</v>
      </c>
      <c r="AJ89" s="48" t="str">
        <f>AY39</f>
        <v>達成</v>
      </c>
      <c r="AK89" s="44"/>
      <c r="AL89" s="44"/>
      <c r="AM89" s="108" t="str">
        <f t="shared" si="119"/>
        <v>４
期
間
目</v>
      </c>
      <c r="AN89" s="44" t="str">
        <f>IF(COUNTIF(AI39:AU39,"未達成")&gt;=1,"未達成","")</f>
        <v/>
      </c>
      <c r="AO89" s="44"/>
      <c r="AP89" s="58"/>
      <c r="AQ89" s="19"/>
      <c r="AR89" s="19"/>
      <c r="BC89"/>
      <c r="BD89"/>
      <c r="BE89"/>
      <c r="BF89"/>
      <c r="BG89" s="101"/>
    </row>
    <row r="90" spans="1:59" ht="12.75" customHeight="1" x14ac:dyDescent="0.2">
      <c r="A90" s="47"/>
      <c r="B90" s="57"/>
      <c r="C90" s="45">
        <v>4</v>
      </c>
      <c r="D90" s="46">
        <f t="shared" si="123"/>
        <v>45950</v>
      </c>
      <c r="E90" s="46">
        <f t="shared" si="124"/>
        <v>45951</v>
      </c>
      <c r="F90" s="46">
        <f t="shared" si="124"/>
        <v>45952</v>
      </c>
      <c r="G90" s="46">
        <f t="shared" si="124"/>
        <v>45953</v>
      </c>
      <c r="H90" s="46">
        <f t="shared" si="124"/>
        <v>45954</v>
      </c>
      <c r="I90" s="46">
        <f t="shared" si="124"/>
        <v>45955</v>
      </c>
      <c r="J90" s="46">
        <f t="shared" si="124"/>
        <v>45956</v>
      </c>
      <c r="K90" s="46">
        <f t="shared" si="124"/>
        <v>45957</v>
      </c>
      <c r="L90" s="46">
        <f t="shared" si="124"/>
        <v>45958</v>
      </c>
      <c r="M90" s="46">
        <f t="shared" si="124"/>
        <v>45959</v>
      </c>
      <c r="N90" s="46">
        <f t="shared" si="124"/>
        <v>45960</v>
      </c>
      <c r="O90" s="46">
        <f t="shared" si="124"/>
        <v>45961</v>
      </c>
      <c r="P90" s="46">
        <f t="shared" si="124"/>
        <v>45962</v>
      </c>
      <c r="Q90" s="46">
        <f t="shared" si="124"/>
        <v>45963</v>
      </c>
      <c r="R90" s="46">
        <f t="shared" si="124"/>
        <v>45964</v>
      </c>
      <c r="S90" s="46">
        <f t="shared" si="124"/>
        <v>45965</v>
      </c>
      <c r="T90" s="46">
        <f t="shared" si="124"/>
        <v>45966</v>
      </c>
      <c r="U90" s="46">
        <f t="shared" si="120"/>
        <v>45967</v>
      </c>
      <c r="V90" s="46">
        <f t="shared" si="120"/>
        <v>45968</v>
      </c>
      <c r="W90" s="46">
        <f t="shared" si="121"/>
        <v>45969</v>
      </c>
      <c r="X90" s="46">
        <f t="shared" si="121"/>
        <v>45970</v>
      </c>
      <c r="Y90" s="46">
        <f t="shared" si="121"/>
        <v>45971</v>
      </c>
      <c r="Z90" s="46">
        <f t="shared" si="121"/>
        <v>45972</v>
      </c>
      <c r="AA90" s="46">
        <f t="shared" si="122"/>
        <v>45973</v>
      </c>
      <c r="AB90" s="46">
        <f t="shared" si="121"/>
        <v>45974</v>
      </c>
      <c r="AC90" s="46">
        <f t="shared" si="121"/>
        <v>45975</v>
      </c>
      <c r="AD90" s="46">
        <f t="shared" si="121"/>
        <v>45976</v>
      </c>
      <c r="AE90" s="46">
        <f t="shared" si="121"/>
        <v>45977</v>
      </c>
      <c r="AF90" s="47"/>
      <c r="AG90" s="47"/>
      <c r="AH90" s="47"/>
      <c r="AI90" s="44" t="str">
        <f>B40</f>
        <v>５
期
間
目</v>
      </c>
      <c r="AJ90" s="48" t="str">
        <f>AY46</f>
        <v>達成</v>
      </c>
      <c r="AK90" s="47"/>
      <c r="AL90" s="47"/>
      <c r="AM90" s="108" t="str">
        <f t="shared" si="119"/>
        <v>５
期
間
目</v>
      </c>
      <c r="AN90" s="44" t="str">
        <f>IF(COUNTIF(AI46:AU46,"未達成")&gt;=1,"未達成","")</f>
        <v/>
      </c>
      <c r="AO90" s="44"/>
      <c r="AP90" s="58"/>
      <c r="AQ90" s="19"/>
      <c r="AR90" s="19"/>
      <c r="BC90"/>
      <c r="BD90"/>
      <c r="BE90"/>
      <c r="BF90"/>
      <c r="BG90" s="101"/>
    </row>
    <row r="91" spans="1:59" s="18" customFormat="1" ht="12.75" customHeight="1" x14ac:dyDescent="0.2">
      <c r="A91" s="47"/>
      <c r="B91" s="57"/>
      <c r="C91" s="45">
        <v>5</v>
      </c>
      <c r="D91" s="46">
        <f t="shared" si="123"/>
        <v>45978</v>
      </c>
      <c r="E91" s="46">
        <f t="shared" si="124"/>
        <v>45979</v>
      </c>
      <c r="F91" s="46">
        <f t="shared" si="124"/>
        <v>45980</v>
      </c>
      <c r="G91" s="46">
        <f t="shared" si="124"/>
        <v>45981</v>
      </c>
      <c r="H91" s="46">
        <f t="shared" si="124"/>
        <v>45982</v>
      </c>
      <c r="I91" s="46">
        <f t="shared" si="124"/>
        <v>45983</v>
      </c>
      <c r="J91" s="46">
        <f t="shared" si="124"/>
        <v>45984</v>
      </c>
      <c r="K91" s="46">
        <f t="shared" si="124"/>
        <v>45985</v>
      </c>
      <c r="L91" s="46">
        <f t="shared" si="124"/>
        <v>45986</v>
      </c>
      <c r="M91" s="46">
        <f t="shared" si="124"/>
        <v>45987</v>
      </c>
      <c r="N91" s="46">
        <f t="shared" si="124"/>
        <v>45988</v>
      </c>
      <c r="O91" s="46">
        <f t="shared" si="124"/>
        <v>45989</v>
      </c>
      <c r="P91" s="46">
        <f t="shared" si="124"/>
        <v>45990</v>
      </c>
      <c r="Q91" s="46">
        <f t="shared" si="124"/>
        <v>45991</v>
      </c>
      <c r="R91" s="46">
        <f t="shared" si="124"/>
        <v>45992</v>
      </c>
      <c r="S91" s="46">
        <f t="shared" si="124"/>
        <v>45993</v>
      </c>
      <c r="T91" s="46">
        <f t="shared" si="124"/>
        <v>45994</v>
      </c>
      <c r="U91" s="46">
        <f t="shared" si="120"/>
        <v>45995</v>
      </c>
      <c r="V91" s="46">
        <f t="shared" si="120"/>
        <v>45996</v>
      </c>
      <c r="W91" s="46">
        <f t="shared" si="121"/>
        <v>45997</v>
      </c>
      <c r="X91" s="46">
        <f t="shared" si="121"/>
        <v>45998</v>
      </c>
      <c r="Y91" s="46">
        <f t="shared" si="121"/>
        <v>45999</v>
      </c>
      <c r="Z91" s="46">
        <f t="shared" si="121"/>
        <v>46000</v>
      </c>
      <c r="AA91" s="46">
        <f t="shared" si="122"/>
        <v>46001</v>
      </c>
      <c r="AB91" s="46">
        <f t="shared" si="121"/>
        <v>46002</v>
      </c>
      <c r="AC91" s="46">
        <f t="shared" si="121"/>
        <v>46003</v>
      </c>
      <c r="AD91" s="46">
        <f t="shared" si="121"/>
        <v>46004</v>
      </c>
      <c r="AE91" s="46">
        <f t="shared" si="121"/>
        <v>46005</v>
      </c>
      <c r="AF91" s="47"/>
      <c r="AG91" s="47"/>
      <c r="AH91" s="47"/>
      <c r="AI91" s="44" t="str">
        <f>B47</f>
        <v>６
期
間
目</v>
      </c>
      <c r="AJ91" s="48" t="str">
        <f>AY53</f>
        <v>達成</v>
      </c>
      <c r="AK91" s="47"/>
      <c r="AL91" s="47"/>
      <c r="AM91" s="108" t="str">
        <f t="shared" si="119"/>
        <v>６
期
間
目</v>
      </c>
      <c r="AN91" s="44" t="str">
        <f>IF(COUNTIF(AI53:AU53,"未達成")&gt;=1,"未達成","")</f>
        <v/>
      </c>
      <c r="AO91" s="44"/>
      <c r="AP91" s="58"/>
      <c r="AQ91" s="19"/>
      <c r="AR91" s="19"/>
    </row>
    <row r="92" spans="1:59" s="18" customFormat="1" ht="12.75" customHeight="1" x14ac:dyDescent="0.2">
      <c r="A92" s="47"/>
      <c r="B92" s="57"/>
      <c r="C92" s="45">
        <v>6</v>
      </c>
      <c r="D92" s="46">
        <f t="shared" si="123"/>
        <v>46006</v>
      </c>
      <c r="E92" s="46">
        <f t="shared" si="124"/>
        <v>46007</v>
      </c>
      <c r="F92" s="46">
        <f t="shared" si="124"/>
        <v>46008</v>
      </c>
      <c r="G92" s="46">
        <f t="shared" si="124"/>
        <v>46009</v>
      </c>
      <c r="H92" s="46">
        <f t="shared" si="124"/>
        <v>46010</v>
      </c>
      <c r="I92" s="46">
        <f t="shared" si="124"/>
        <v>46011</v>
      </c>
      <c r="J92" s="46">
        <f t="shared" si="124"/>
        <v>46012</v>
      </c>
      <c r="K92" s="46">
        <f t="shared" si="124"/>
        <v>46013</v>
      </c>
      <c r="L92" s="46">
        <f t="shared" si="124"/>
        <v>46014</v>
      </c>
      <c r="M92" s="46">
        <f t="shared" si="124"/>
        <v>46015</v>
      </c>
      <c r="N92" s="46">
        <f t="shared" si="124"/>
        <v>46016</v>
      </c>
      <c r="O92" s="46">
        <f t="shared" si="124"/>
        <v>46017</v>
      </c>
      <c r="P92" s="46">
        <f t="shared" si="124"/>
        <v>46018</v>
      </c>
      <c r="Q92" s="46">
        <f t="shared" si="124"/>
        <v>46019</v>
      </c>
      <c r="R92" s="46">
        <f t="shared" si="124"/>
        <v>46020</v>
      </c>
      <c r="S92" s="46">
        <f t="shared" si="124"/>
        <v>46021</v>
      </c>
      <c r="T92" s="46">
        <f t="shared" si="124"/>
        <v>46022</v>
      </c>
      <c r="U92" s="46">
        <f t="shared" si="120"/>
        <v>46023</v>
      </c>
      <c r="V92" s="46">
        <f t="shared" si="120"/>
        <v>46024</v>
      </c>
      <c r="W92" s="46">
        <f t="shared" si="121"/>
        <v>46025</v>
      </c>
      <c r="X92" s="46">
        <f t="shared" si="121"/>
        <v>46026</v>
      </c>
      <c r="Y92" s="46">
        <f t="shared" si="121"/>
        <v>46027</v>
      </c>
      <c r="Z92" s="46">
        <f t="shared" si="121"/>
        <v>46028</v>
      </c>
      <c r="AA92" s="46">
        <f t="shared" si="122"/>
        <v>46029</v>
      </c>
      <c r="AB92" s="46">
        <f t="shared" si="121"/>
        <v>46030</v>
      </c>
      <c r="AC92" s="46">
        <f t="shared" si="121"/>
        <v>46031</v>
      </c>
      <c r="AD92" s="46">
        <f t="shared" si="121"/>
        <v>46032</v>
      </c>
      <c r="AE92" s="46">
        <f t="shared" si="121"/>
        <v>46033</v>
      </c>
      <c r="AF92" s="47"/>
      <c r="AG92" s="47"/>
      <c r="AH92" s="47"/>
      <c r="AI92" s="44" t="str">
        <f>B54</f>
        <v>７
期
間
目</v>
      </c>
      <c r="AJ92" s="48" t="str">
        <f>AY60</f>
        <v>達成</v>
      </c>
      <c r="AK92" s="47"/>
      <c r="AL92" s="47"/>
      <c r="AM92" s="108" t="str">
        <f t="shared" si="119"/>
        <v>７
期
間
目</v>
      </c>
      <c r="AN92" s="44" t="str">
        <f>IF(COUNTIF(AI60:AU60,"未達成")&gt;=1,"未達成","")</f>
        <v/>
      </c>
      <c r="AO92" s="44"/>
      <c r="AP92" s="58"/>
      <c r="AQ92" s="19"/>
      <c r="AR92" s="19"/>
      <c r="BG92" s="103"/>
    </row>
    <row r="93" spans="1:59" s="18" customFormat="1" ht="12.75" customHeight="1" x14ac:dyDescent="0.2">
      <c r="A93" s="47"/>
      <c r="B93" s="57"/>
      <c r="C93" s="45">
        <v>7</v>
      </c>
      <c r="D93" s="46">
        <f t="shared" si="123"/>
        <v>46034</v>
      </c>
      <c r="E93" s="46">
        <f t="shared" si="124"/>
        <v>46035</v>
      </c>
      <c r="F93" s="46">
        <f t="shared" si="124"/>
        <v>46036</v>
      </c>
      <c r="G93" s="46">
        <f t="shared" si="124"/>
        <v>46037</v>
      </c>
      <c r="H93" s="46">
        <f t="shared" si="124"/>
        <v>46038</v>
      </c>
      <c r="I93" s="46">
        <f t="shared" si="124"/>
        <v>46039</v>
      </c>
      <c r="J93" s="46">
        <f t="shared" si="124"/>
        <v>46040</v>
      </c>
      <c r="K93" s="46">
        <f t="shared" si="124"/>
        <v>46041</v>
      </c>
      <c r="L93" s="46">
        <f t="shared" si="124"/>
        <v>46042</v>
      </c>
      <c r="M93" s="46">
        <f t="shared" si="124"/>
        <v>46043</v>
      </c>
      <c r="N93" s="46">
        <f t="shared" si="124"/>
        <v>46044</v>
      </c>
      <c r="O93" s="46">
        <f t="shared" si="124"/>
        <v>46045</v>
      </c>
      <c r="P93" s="46">
        <f t="shared" si="124"/>
        <v>46046</v>
      </c>
      <c r="Q93" s="46">
        <f t="shared" si="124"/>
        <v>46047</v>
      </c>
      <c r="R93" s="46">
        <f t="shared" si="124"/>
        <v>46048</v>
      </c>
      <c r="S93" s="46">
        <f t="shared" si="124"/>
        <v>46049</v>
      </c>
      <c r="T93" s="46">
        <f t="shared" si="124"/>
        <v>46050</v>
      </c>
      <c r="U93" s="46">
        <f t="shared" si="120"/>
        <v>46051</v>
      </c>
      <c r="V93" s="46">
        <f t="shared" si="120"/>
        <v>46052</v>
      </c>
      <c r="W93" s="46">
        <f t="shared" si="121"/>
        <v>46053</v>
      </c>
      <c r="X93" s="46">
        <f t="shared" si="121"/>
        <v>46054</v>
      </c>
      <c r="Y93" s="46">
        <f t="shared" si="121"/>
        <v>46055</v>
      </c>
      <c r="Z93" s="46">
        <f t="shared" si="121"/>
        <v>46056</v>
      </c>
      <c r="AA93" s="46">
        <f t="shared" si="122"/>
        <v>46057</v>
      </c>
      <c r="AB93" s="46">
        <f t="shared" si="121"/>
        <v>46058</v>
      </c>
      <c r="AC93" s="46">
        <f t="shared" si="121"/>
        <v>46059</v>
      </c>
      <c r="AD93" s="46">
        <f t="shared" si="121"/>
        <v>46060</v>
      </c>
      <c r="AE93" s="46">
        <f t="shared" si="121"/>
        <v>46061</v>
      </c>
      <c r="AF93" s="47"/>
      <c r="AG93" s="47"/>
      <c r="AH93" s="47"/>
      <c r="AI93" s="44" t="str">
        <f>B61</f>
        <v>８
期
間
目</v>
      </c>
      <c r="AJ93" s="48" t="str">
        <f>AY67</f>
        <v/>
      </c>
      <c r="AK93" s="47"/>
      <c r="AL93" s="47"/>
      <c r="AM93" s="108" t="str">
        <f t="shared" si="119"/>
        <v>８
期
間
目</v>
      </c>
      <c r="AN93" s="44" t="str">
        <f>IF(COUNTIF(AI67:AU67,"未達成")&gt;=1,"未達成","")</f>
        <v/>
      </c>
      <c r="AO93" s="44"/>
      <c r="AP93" s="58"/>
      <c r="AQ93" s="19"/>
      <c r="AR93" s="19"/>
      <c r="BG93" s="103"/>
    </row>
    <row r="94" spans="1:59" s="18" customFormat="1" ht="12.75" customHeight="1" x14ac:dyDescent="0.2">
      <c r="A94" s="47"/>
      <c r="B94" s="57"/>
      <c r="C94" s="45">
        <v>8</v>
      </c>
      <c r="D94" s="46">
        <f t="shared" si="123"/>
        <v>46062</v>
      </c>
      <c r="E94" s="46">
        <f t="shared" si="124"/>
        <v>46063</v>
      </c>
      <c r="F94" s="46">
        <f t="shared" si="124"/>
        <v>46064</v>
      </c>
      <c r="G94" s="46">
        <f t="shared" si="124"/>
        <v>46065</v>
      </c>
      <c r="H94" s="46">
        <f t="shared" si="124"/>
        <v>46066</v>
      </c>
      <c r="I94" s="46">
        <f t="shared" si="124"/>
        <v>46067</v>
      </c>
      <c r="J94" s="46">
        <f t="shared" si="124"/>
        <v>46068</v>
      </c>
      <c r="K94" s="46">
        <f t="shared" si="124"/>
        <v>46069</v>
      </c>
      <c r="L94" s="46">
        <f t="shared" si="124"/>
        <v>46070</v>
      </c>
      <c r="M94" s="46">
        <f t="shared" si="124"/>
        <v>46071</v>
      </c>
      <c r="N94" s="46">
        <f t="shared" si="124"/>
        <v>46072</v>
      </c>
      <c r="O94" s="46">
        <f t="shared" si="124"/>
        <v>46073</v>
      </c>
      <c r="P94" s="46">
        <f t="shared" si="124"/>
        <v>46074</v>
      </c>
      <c r="Q94" s="46">
        <f t="shared" si="124"/>
        <v>46075</v>
      </c>
      <c r="R94" s="46">
        <f t="shared" si="124"/>
        <v>46076</v>
      </c>
      <c r="S94" s="46">
        <f t="shared" si="124"/>
        <v>46077</v>
      </c>
      <c r="T94" s="46">
        <f t="shared" si="124"/>
        <v>46078</v>
      </c>
      <c r="U94" s="46">
        <f t="shared" si="120"/>
        <v>46079</v>
      </c>
      <c r="V94" s="46">
        <f t="shared" si="120"/>
        <v>46080</v>
      </c>
      <c r="W94" s="46">
        <f t="shared" si="121"/>
        <v>46081</v>
      </c>
      <c r="X94" s="46">
        <f t="shared" si="121"/>
        <v>46082</v>
      </c>
      <c r="Y94" s="46">
        <f t="shared" si="121"/>
        <v>46083</v>
      </c>
      <c r="Z94" s="46">
        <f t="shared" si="121"/>
        <v>46084</v>
      </c>
      <c r="AA94" s="46">
        <f t="shared" si="122"/>
        <v>46085</v>
      </c>
      <c r="AB94" s="46">
        <f t="shared" si="121"/>
        <v>46086</v>
      </c>
      <c r="AC94" s="46">
        <f t="shared" si="121"/>
        <v>46087</v>
      </c>
      <c r="AD94" s="46">
        <f t="shared" si="121"/>
        <v>46088</v>
      </c>
      <c r="AE94" s="46">
        <f t="shared" si="121"/>
        <v>46089</v>
      </c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58"/>
      <c r="AQ94" s="19"/>
      <c r="AR94" s="19"/>
      <c r="AS94" s="19"/>
      <c r="AT94" s="19"/>
      <c r="AU94" s="19"/>
      <c r="AV94" s="19"/>
      <c r="AW94" s="19"/>
      <c r="AX94" s="19"/>
      <c r="BG94" s="103"/>
    </row>
    <row r="95" spans="1:59" s="18" customFormat="1" ht="12.75" customHeight="1" x14ac:dyDescent="0.2">
      <c r="A95" s="47"/>
      <c r="B95" s="57"/>
      <c r="C95" s="45">
        <v>9</v>
      </c>
      <c r="D95" s="46">
        <f t="shared" si="123"/>
        <v>46090</v>
      </c>
      <c r="E95" s="46">
        <f t="shared" si="124"/>
        <v>46091</v>
      </c>
      <c r="F95" s="46">
        <f t="shared" si="124"/>
        <v>46092</v>
      </c>
      <c r="G95" s="46">
        <f t="shared" si="124"/>
        <v>46093</v>
      </c>
      <c r="H95" s="46">
        <f t="shared" si="124"/>
        <v>46094</v>
      </c>
      <c r="I95" s="46">
        <f t="shared" si="124"/>
        <v>46095</v>
      </c>
      <c r="J95" s="46">
        <f t="shared" si="124"/>
        <v>46096</v>
      </c>
      <c r="K95" s="46">
        <f t="shared" si="124"/>
        <v>46097</v>
      </c>
      <c r="L95" s="46">
        <f t="shared" si="124"/>
        <v>46098</v>
      </c>
      <c r="M95" s="46">
        <f t="shared" si="124"/>
        <v>46099</v>
      </c>
      <c r="N95" s="46">
        <f t="shared" si="124"/>
        <v>46100</v>
      </c>
      <c r="O95" s="46">
        <f t="shared" si="124"/>
        <v>46101</v>
      </c>
      <c r="P95" s="46">
        <f t="shared" si="124"/>
        <v>46102</v>
      </c>
      <c r="Q95" s="46">
        <f t="shared" si="124"/>
        <v>46103</v>
      </c>
      <c r="R95" s="46">
        <f t="shared" si="124"/>
        <v>46104</v>
      </c>
      <c r="S95" s="46">
        <f t="shared" si="124"/>
        <v>46105</v>
      </c>
      <c r="T95" s="46">
        <f t="shared" si="124"/>
        <v>46106</v>
      </c>
      <c r="U95" s="46">
        <f t="shared" si="120"/>
        <v>46107</v>
      </c>
      <c r="V95" s="46">
        <f t="shared" si="120"/>
        <v>46108</v>
      </c>
      <c r="W95" s="46">
        <f t="shared" si="121"/>
        <v>46109</v>
      </c>
      <c r="X95" s="46">
        <f t="shared" si="121"/>
        <v>46110</v>
      </c>
      <c r="Y95" s="46">
        <f t="shared" si="121"/>
        <v>46111</v>
      </c>
      <c r="Z95" s="46">
        <f t="shared" si="121"/>
        <v>46112</v>
      </c>
      <c r="AA95" s="46">
        <f t="shared" si="122"/>
        <v>46113</v>
      </c>
      <c r="AB95" s="46">
        <f t="shared" si="121"/>
        <v>46114</v>
      </c>
      <c r="AC95" s="46">
        <f t="shared" si="121"/>
        <v>46115</v>
      </c>
      <c r="AD95" s="46">
        <f t="shared" si="121"/>
        <v>46116</v>
      </c>
      <c r="AE95" s="46">
        <f t="shared" si="121"/>
        <v>46117</v>
      </c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58"/>
      <c r="AQ95" s="19"/>
      <c r="AR95" s="19"/>
      <c r="AS95" s="19"/>
      <c r="AT95" s="19"/>
      <c r="AU95" s="19"/>
      <c r="AV95" s="19"/>
      <c r="AW95" s="19"/>
      <c r="AX95" s="19"/>
      <c r="BG95" s="103"/>
    </row>
    <row r="96" spans="1:59" s="18" customFormat="1" ht="12.75" customHeight="1" x14ac:dyDescent="0.2">
      <c r="A96" s="47"/>
      <c r="B96" s="57"/>
      <c r="C96" s="45">
        <v>10</v>
      </c>
      <c r="D96" s="46">
        <f t="shared" si="123"/>
        <v>46118</v>
      </c>
      <c r="E96" s="46">
        <f t="shared" si="124"/>
        <v>46119</v>
      </c>
      <c r="F96" s="46">
        <f t="shared" si="124"/>
        <v>46120</v>
      </c>
      <c r="G96" s="46">
        <f t="shared" si="124"/>
        <v>46121</v>
      </c>
      <c r="H96" s="46">
        <f t="shared" si="124"/>
        <v>46122</v>
      </c>
      <c r="I96" s="46">
        <f t="shared" si="124"/>
        <v>46123</v>
      </c>
      <c r="J96" s="46">
        <f t="shared" si="124"/>
        <v>46124</v>
      </c>
      <c r="K96" s="46">
        <f t="shared" si="124"/>
        <v>46125</v>
      </c>
      <c r="L96" s="46">
        <f t="shared" si="124"/>
        <v>46126</v>
      </c>
      <c r="M96" s="46">
        <f t="shared" si="124"/>
        <v>46127</v>
      </c>
      <c r="N96" s="46">
        <f t="shared" si="124"/>
        <v>46128</v>
      </c>
      <c r="O96" s="46">
        <f t="shared" si="124"/>
        <v>46129</v>
      </c>
      <c r="P96" s="46">
        <f t="shared" si="124"/>
        <v>46130</v>
      </c>
      <c r="Q96" s="46">
        <f t="shared" si="124"/>
        <v>46131</v>
      </c>
      <c r="R96" s="46">
        <f t="shared" si="124"/>
        <v>46132</v>
      </c>
      <c r="S96" s="46">
        <f t="shared" si="124"/>
        <v>46133</v>
      </c>
      <c r="T96" s="46">
        <f t="shared" si="124"/>
        <v>46134</v>
      </c>
      <c r="U96" s="46">
        <f t="shared" si="120"/>
        <v>46135</v>
      </c>
      <c r="V96" s="46">
        <f t="shared" si="120"/>
        <v>46136</v>
      </c>
      <c r="W96" s="46">
        <f t="shared" si="121"/>
        <v>46137</v>
      </c>
      <c r="X96" s="46">
        <f t="shared" si="121"/>
        <v>46138</v>
      </c>
      <c r="Y96" s="46">
        <f t="shared" si="121"/>
        <v>46139</v>
      </c>
      <c r="Z96" s="46">
        <f t="shared" si="121"/>
        <v>46140</v>
      </c>
      <c r="AA96" s="46">
        <f t="shared" si="122"/>
        <v>46141</v>
      </c>
      <c r="AB96" s="46">
        <f t="shared" si="121"/>
        <v>46142</v>
      </c>
      <c r="AC96" s="46">
        <f t="shared" si="121"/>
        <v>46143</v>
      </c>
      <c r="AD96" s="46">
        <f t="shared" si="121"/>
        <v>46144</v>
      </c>
      <c r="AE96" s="46">
        <f t="shared" si="121"/>
        <v>46145</v>
      </c>
      <c r="AF96" s="47"/>
      <c r="AG96" s="47"/>
      <c r="AH96" s="47"/>
      <c r="AK96" s="47"/>
      <c r="AL96" s="47"/>
      <c r="AM96" s="47"/>
      <c r="AN96" s="47"/>
      <c r="AO96" s="47"/>
      <c r="AP96" s="58"/>
      <c r="AQ96" s="19"/>
      <c r="AR96" s="19"/>
      <c r="AS96" s="19"/>
      <c r="AT96" s="19"/>
      <c r="AU96" s="19"/>
      <c r="AV96" s="19"/>
      <c r="AW96" s="19"/>
      <c r="AX96" s="19"/>
      <c r="BG96" s="103"/>
    </row>
    <row r="97" spans="1:61" s="18" customFormat="1" ht="12.75" customHeight="1" x14ac:dyDescent="0.2">
      <c r="A97" s="47"/>
      <c r="B97" s="57"/>
      <c r="C97" s="45">
        <v>11</v>
      </c>
      <c r="D97" s="46">
        <f t="shared" si="123"/>
        <v>46146</v>
      </c>
      <c r="E97" s="46">
        <f t="shared" si="124"/>
        <v>46147</v>
      </c>
      <c r="F97" s="46">
        <f t="shared" si="124"/>
        <v>46148</v>
      </c>
      <c r="G97" s="46">
        <f t="shared" si="124"/>
        <v>46149</v>
      </c>
      <c r="H97" s="46">
        <f t="shared" si="124"/>
        <v>46150</v>
      </c>
      <c r="I97" s="46">
        <f t="shared" si="124"/>
        <v>46151</v>
      </c>
      <c r="J97" s="46">
        <f t="shared" si="124"/>
        <v>46152</v>
      </c>
      <c r="K97" s="46">
        <f t="shared" si="124"/>
        <v>46153</v>
      </c>
      <c r="L97" s="46">
        <f t="shared" si="124"/>
        <v>46154</v>
      </c>
      <c r="M97" s="46">
        <f t="shared" si="124"/>
        <v>46155</v>
      </c>
      <c r="N97" s="46">
        <f t="shared" si="124"/>
        <v>46156</v>
      </c>
      <c r="O97" s="46">
        <f t="shared" si="124"/>
        <v>46157</v>
      </c>
      <c r="P97" s="46">
        <f t="shared" si="124"/>
        <v>46158</v>
      </c>
      <c r="Q97" s="46">
        <f t="shared" si="124"/>
        <v>46159</v>
      </c>
      <c r="R97" s="46">
        <f t="shared" si="124"/>
        <v>46160</v>
      </c>
      <c r="S97" s="46">
        <f t="shared" si="124"/>
        <v>46161</v>
      </c>
      <c r="T97" s="46">
        <f t="shared" si="124"/>
        <v>46162</v>
      </c>
      <c r="U97" s="46">
        <f t="shared" si="120"/>
        <v>46163</v>
      </c>
      <c r="V97" s="46">
        <f t="shared" si="120"/>
        <v>46164</v>
      </c>
      <c r="W97" s="46">
        <f t="shared" si="121"/>
        <v>46165</v>
      </c>
      <c r="X97" s="46">
        <f t="shared" si="121"/>
        <v>46166</v>
      </c>
      <c r="Y97" s="46">
        <f t="shared" si="121"/>
        <v>46167</v>
      </c>
      <c r="Z97" s="46">
        <f t="shared" si="121"/>
        <v>46168</v>
      </c>
      <c r="AA97" s="46">
        <f t="shared" si="122"/>
        <v>46169</v>
      </c>
      <c r="AB97" s="46">
        <f t="shared" si="121"/>
        <v>46170</v>
      </c>
      <c r="AC97" s="46">
        <f t="shared" si="121"/>
        <v>46171</v>
      </c>
      <c r="AD97" s="46">
        <f t="shared" si="121"/>
        <v>46172</v>
      </c>
      <c r="AE97" s="46">
        <f t="shared" si="121"/>
        <v>46173</v>
      </c>
      <c r="AF97" s="47"/>
      <c r="AG97" s="47"/>
      <c r="AH97" s="47"/>
      <c r="AK97" s="47"/>
      <c r="AL97" s="47"/>
      <c r="AM97" s="47"/>
      <c r="AN97" s="47"/>
      <c r="AO97" s="47"/>
      <c r="AP97" s="58"/>
      <c r="AQ97" s="109"/>
      <c r="AR97" s="109"/>
      <c r="AS97" s="19"/>
      <c r="AT97" s="19"/>
      <c r="AU97" s="19"/>
      <c r="AV97" s="19"/>
      <c r="AW97" s="19"/>
      <c r="AX97" s="19"/>
      <c r="BG97" s="103"/>
    </row>
    <row r="98" spans="1:61" s="18" customFormat="1" ht="12.75" customHeight="1" x14ac:dyDescent="0.2">
      <c r="A98" s="47"/>
      <c r="B98" s="57"/>
      <c r="C98" s="45">
        <v>12</v>
      </c>
      <c r="D98" s="46">
        <f t="shared" si="123"/>
        <v>46174</v>
      </c>
      <c r="E98" s="46">
        <f t="shared" si="124"/>
        <v>46175</v>
      </c>
      <c r="F98" s="46">
        <f t="shared" si="124"/>
        <v>46176</v>
      </c>
      <c r="G98" s="46">
        <f t="shared" si="124"/>
        <v>46177</v>
      </c>
      <c r="H98" s="46">
        <f t="shared" si="124"/>
        <v>46178</v>
      </c>
      <c r="I98" s="46">
        <f t="shared" si="124"/>
        <v>46179</v>
      </c>
      <c r="J98" s="46">
        <f t="shared" si="124"/>
        <v>46180</v>
      </c>
      <c r="K98" s="46">
        <f t="shared" si="124"/>
        <v>46181</v>
      </c>
      <c r="L98" s="46">
        <f t="shared" si="124"/>
        <v>46182</v>
      </c>
      <c r="M98" s="46">
        <f t="shared" si="124"/>
        <v>46183</v>
      </c>
      <c r="N98" s="46">
        <f t="shared" si="124"/>
        <v>46184</v>
      </c>
      <c r="O98" s="46">
        <f t="shared" si="124"/>
        <v>46185</v>
      </c>
      <c r="P98" s="46">
        <f t="shared" si="124"/>
        <v>46186</v>
      </c>
      <c r="Q98" s="46">
        <f t="shared" si="124"/>
        <v>46187</v>
      </c>
      <c r="R98" s="46">
        <f t="shared" si="124"/>
        <v>46188</v>
      </c>
      <c r="S98" s="46">
        <f t="shared" si="124"/>
        <v>46189</v>
      </c>
      <c r="T98" s="46">
        <f t="shared" si="124"/>
        <v>46190</v>
      </c>
      <c r="U98" s="46">
        <f t="shared" si="120"/>
        <v>46191</v>
      </c>
      <c r="V98" s="46">
        <f t="shared" si="120"/>
        <v>46192</v>
      </c>
      <c r="W98" s="46">
        <f t="shared" si="121"/>
        <v>46193</v>
      </c>
      <c r="X98" s="46">
        <f t="shared" si="121"/>
        <v>46194</v>
      </c>
      <c r="Y98" s="46">
        <f t="shared" si="121"/>
        <v>46195</v>
      </c>
      <c r="Z98" s="46">
        <f t="shared" si="121"/>
        <v>46196</v>
      </c>
      <c r="AA98" s="46">
        <f t="shared" si="122"/>
        <v>46197</v>
      </c>
      <c r="AB98" s="46">
        <f t="shared" si="121"/>
        <v>46198</v>
      </c>
      <c r="AC98" s="46">
        <f t="shared" si="121"/>
        <v>46199</v>
      </c>
      <c r="AD98" s="46">
        <f t="shared" si="121"/>
        <v>46200</v>
      </c>
      <c r="AE98" s="46">
        <f t="shared" si="121"/>
        <v>46201</v>
      </c>
      <c r="AF98" s="47"/>
      <c r="AG98" s="47"/>
      <c r="AH98" s="47"/>
      <c r="AK98" s="47"/>
      <c r="AL98" s="47"/>
      <c r="AM98" s="47"/>
      <c r="AN98" s="47"/>
      <c r="AO98" s="47"/>
      <c r="AP98" s="58"/>
      <c r="AQ98" s="109"/>
      <c r="AR98" s="109"/>
      <c r="AS98" s="19"/>
      <c r="AT98" s="19"/>
      <c r="AU98" s="19"/>
      <c r="AV98" s="19"/>
      <c r="AW98" s="19"/>
      <c r="AX98" s="19"/>
      <c r="BG98" s="103"/>
    </row>
    <row r="99" spans="1:61" s="18" customFormat="1" ht="12.75" customHeight="1" x14ac:dyDescent="0.2">
      <c r="A99" s="47"/>
      <c r="B99" s="57"/>
      <c r="C99" s="45">
        <v>13</v>
      </c>
      <c r="D99" s="46">
        <f t="shared" si="123"/>
        <v>46202</v>
      </c>
      <c r="E99" s="46">
        <f t="shared" si="124"/>
        <v>46203</v>
      </c>
      <c r="F99" s="46">
        <f t="shared" si="124"/>
        <v>46204</v>
      </c>
      <c r="G99" s="46">
        <f t="shared" si="124"/>
        <v>46205</v>
      </c>
      <c r="H99" s="46">
        <f t="shared" si="124"/>
        <v>46206</v>
      </c>
      <c r="I99" s="46">
        <f t="shared" si="124"/>
        <v>46207</v>
      </c>
      <c r="J99" s="46">
        <f t="shared" si="124"/>
        <v>46208</v>
      </c>
      <c r="K99" s="46">
        <f t="shared" si="124"/>
        <v>46209</v>
      </c>
      <c r="L99" s="46">
        <f t="shared" si="124"/>
        <v>46210</v>
      </c>
      <c r="M99" s="46">
        <f t="shared" si="124"/>
        <v>46211</v>
      </c>
      <c r="N99" s="46">
        <f t="shared" si="124"/>
        <v>46212</v>
      </c>
      <c r="O99" s="46">
        <f t="shared" si="124"/>
        <v>46213</v>
      </c>
      <c r="P99" s="46">
        <f t="shared" si="124"/>
        <v>46214</v>
      </c>
      <c r="Q99" s="46">
        <f t="shared" si="124"/>
        <v>46215</v>
      </c>
      <c r="R99" s="46">
        <f t="shared" si="124"/>
        <v>46216</v>
      </c>
      <c r="S99" s="46">
        <f t="shared" si="124"/>
        <v>46217</v>
      </c>
      <c r="T99" s="46">
        <f t="shared" si="124"/>
        <v>46218</v>
      </c>
      <c r="U99" s="46">
        <f t="shared" si="120"/>
        <v>46219</v>
      </c>
      <c r="V99" s="46">
        <f t="shared" si="120"/>
        <v>46220</v>
      </c>
      <c r="W99" s="46">
        <f t="shared" si="121"/>
        <v>46221</v>
      </c>
      <c r="X99" s="46">
        <f t="shared" si="121"/>
        <v>46222</v>
      </c>
      <c r="Y99" s="46">
        <f t="shared" si="121"/>
        <v>46223</v>
      </c>
      <c r="Z99" s="46">
        <f t="shared" si="121"/>
        <v>46224</v>
      </c>
      <c r="AA99" s="46">
        <f t="shared" si="122"/>
        <v>46225</v>
      </c>
      <c r="AB99" s="46">
        <f t="shared" si="121"/>
        <v>46226</v>
      </c>
      <c r="AC99" s="46">
        <f t="shared" si="121"/>
        <v>46227</v>
      </c>
      <c r="AD99" s="46">
        <f t="shared" si="121"/>
        <v>46228</v>
      </c>
      <c r="AE99" s="46">
        <f t="shared" si="121"/>
        <v>46229</v>
      </c>
      <c r="AF99" s="47"/>
      <c r="AG99" s="47"/>
      <c r="AH99" s="47"/>
      <c r="AK99" s="47"/>
      <c r="AL99" s="47"/>
      <c r="AM99" s="47"/>
      <c r="AN99" s="47"/>
      <c r="AO99" s="47"/>
      <c r="AP99" s="58"/>
      <c r="AQ99" s="109"/>
      <c r="AR99" s="109"/>
      <c r="AS99" s="19"/>
      <c r="AT99" s="19"/>
      <c r="AU99" s="19"/>
      <c r="AV99" s="19"/>
      <c r="AW99" s="19"/>
      <c r="AX99" s="19"/>
      <c r="BG99" s="103"/>
    </row>
    <row r="100" spans="1:61" s="18" customFormat="1" ht="12.75" customHeight="1" x14ac:dyDescent="0.2">
      <c r="A100" s="47"/>
      <c r="B100" s="57"/>
      <c r="C100" s="45">
        <v>14</v>
      </c>
      <c r="D100" s="46">
        <f t="shared" si="123"/>
        <v>46230</v>
      </c>
      <c r="E100" s="46">
        <f t="shared" si="124"/>
        <v>46231</v>
      </c>
      <c r="F100" s="46">
        <f t="shared" si="124"/>
        <v>46232</v>
      </c>
      <c r="G100" s="46">
        <f t="shared" si="124"/>
        <v>46233</v>
      </c>
      <c r="H100" s="46">
        <f t="shared" si="124"/>
        <v>46234</v>
      </c>
      <c r="I100" s="46">
        <f t="shared" si="124"/>
        <v>46235</v>
      </c>
      <c r="J100" s="46">
        <f t="shared" si="124"/>
        <v>46236</v>
      </c>
      <c r="K100" s="46">
        <f t="shared" si="124"/>
        <v>46237</v>
      </c>
      <c r="L100" s="46">
        <f t="shared" si="124"/>
        <v>46238</v>
      </c>
      <c r="M100" s="46">
        <f t="shared" si="124"/>
        <v>46239</v>
      </c>
      <c r="N100" s="46">
        <f t="shared" si="124"/>
        <v>46240</v>
      </c>
      <c r="O100" s="46">
        <f t="shared" si="124"/>
        <v>46241</v>
      </c>
      <c r="P100" s="46">
        <f t="shared" si="124"/>
        <v>46242</v>
      </c>
      <c r="Q100" s="46">
        <f t="shared" si="124"/>
        <v>46243</v>
      </c>
      <c r="R100" s="46">
        <f t="shared" si="124"/>
        <v>46244</v>
      </c>
      <c r="S100" s="46">
        <f t="shared" si="124"/>
        <v>46245</v>
      </c>
      <c r="T100" s="46">
        <f t="shared" si="124"/>
        <v>46246</v>
      </c>
      <c r="U100" s="46">
        <f t="shared" si="120"/>
        <v>46247</v>
      </c>
      <c r="V100" s="46">
        <f t="shared" si="120"/>
        <v>46248</v>
      </c>
      <c r="W100" s="46">
        <f t="shared" si="121"/>
        <v>46249</v>
      </c>
      <c r="X100" s="46">
        <f t="shared" si="121"/>
        <v>46250</v>
      </c>
      <c r="Y100" s="46">
        <f t="shared" si="121"/>
        <v>46251</v>
      </c>
      <c r="Z100" s="46">
        <f t="shared" si="121"/>
        <v>46252</v>
      </c>
      <c r="AA100" s="46">
        <f t="shared" si="122"/>
        <v>46253</v>
      </c>
      <c r="AB100" s="46">
        <f t="shared" si="121"/>
        <v>46254</v>
      </c>
      <c r="AC100" s="46">
        <f t="shared" si="121"/>
        <v>46255</v>
      </c>
      <c r="AD100" s="46">
        <f t="shared" si="121"/>
        <v>46256</v>
      </c>
      <c r="AE100" s="46">
        <f t="shared" si="121"/>
        <v>46257</v>
      </c>
      <c r="AF100" s="47"/>
      <c r="AG100" s="47"/>
      <c r="AH100" s="47"/>
      <c r="AK100" s="47"/>
      <c r="AL100" s="47"/>
      <c r="AM100" s="47"/>
      <c r="AN100" s="47"/>
      <c r="AO100" s="47"/>
      <c r="AP100" s="58"/>
      <c r="AQ100" s="109"/>
      <c r="AR100" s="109"/>
      <c r="AS100" s="19"/>
      <c r="AT100" s="19"/>
      <c r="AU100" s="19"/>
      <c r="AV100" s="19"/>
      <c r="AW100" s="19"/>
      <c r="AX100" s="19"/>
      <c r="AZ100" s="19"/>
      <c r="BG100" s="103"/>
    </row>
    <row r="101" spans="1:61" s="18" customFormat="1" ht="12.75" customHeight="1" x14ac:dyDescent="0.2">
      <c r="A101" s="47"/>
      <c r="B101" s="57"/>
      <c r="C101" s="45">
        <v>15</v>
      </c>
      <c r="D101" s="46">
        <f t="shared" si="123"/>
        <v>46258</v>
      </c>
      <c r="E101" s="46">
        <f t="shared" si="124"/>
        <v>46259</v>
      </c>
      <c r="F101" s="46">
        <f t="shared" si="124"/>
        <v>46260</v>
      </c>
      <c r="G101" s="46">
        <f t="shared" si="124"/>
        <v>46261</v>
      </c>
      <c r="H101" s="46">
        <f t="shared" si="124"/>
        <v>46262</v>
      </c>
      <c r="I101" s="46">
        <f t="shared" si="124"/>
        <v>46263</v>
      </c>
      <c r="J101" s="46">
        <f t="shared" si="124"/>
        <v>46264</v>
      </c>
      <c r="K101" s="46">
        <f t="shared" si="124"/>
        <v>46265</v>
      </c>
      <c r="L101" s="46">
        <f t="shared" si="124"/>
        <v>46266</v>
      </c>
      <c r="M101" s="46">
        <f t="shared" si="124"/>
        <v>46267</v>
      </c>
      <c r="N101" s="46">
        <f t="shared" si="124"/>
        <v>46268</v>
      </c>
      <c r="O101" s="46">
        <f t="shared" si="124"/>
        <v>46269</v>
      </c>
      <c r="P101" s="46">
        <f t="shared" si="124"/>
        <v>46270</v>
      </c>
      <c r="Q101" s="46">
        <f t="shared" si="124"/>
        <v>46271</v>
      </c>
      <c r="R101" s="46">
        <f t="shared" si="124"/>
        <v>46272</v>
      </c>
      <c r="S101" s="46">
        <f t="shared" si="124"/>
        <v>46273</v>
      </c>
      <c r="T101" s="46">
        <f t="shared" si="124"/>
        <v>46274</v>
      </c>
      <c r="U101" s="46">
        <f t="shared" si="120"/>
        <v>46275</v>
      </c>
      <c r="V101" s="46">
        <f t="shared" si="120"/>
        <v>46276</v>
      </c>
      <c r="W101" s="46">
        <f t="shared" si="121"/>
        <v>46277</v>
      </c>
      <c r="X101" s="46">
        <f t="shared" si="121"/>
        <v>46278</v>
      </c>
      <c r="Y101" s="46">
        <f t="shared" si="121"/>
        <v>46279</v>
      </c>
      <c r="Z101" s="46">
        <f t="shared" si="121"/>
        <v>46280</v>
      </c>
      <c r="AA101" s="46">
        <f t="shared" si="122"/>
        <v>46281</v>
      </c>
      <c r="AB101" s="46">
        <f t="shared" si="121"/>
        <v>46282</v>
      </c>
      <c r="AC101" s="46">
        <f t="shared" si="121"/>
        <v>46283</v>
      </c>
      <c r="AD101" s="46">
        <f t="shared" si="121"/>
        <v>46284</v>
      </c>
      <c r="AE101" s="46">
        <f t="shared" si="121"/>
        <v>46285</v>
      </c>
      <c r="AF101" s="47"/>
      <c r="AG101" s="47"/>
      <c r="AH101" s="47"/>
      <c r="AK101" s="47"/>
      <c r="AL101" s="47"/>
      <c r="AM101" s="47"/>
      <c r="AN101" s="47"/>
      <c r="AO101" s="47"/>
      <c r="AP101" s="58"/>
      <c r="AQ101" s="109"/>
      <c r="AR101" s="109"/>
      <c r="AS101" s="19"/>
      <c r="AT101" s="19"/>
      <c r="AU101" s="19"/>
      <c r="AV101" s="19"/>
      <c r="AW101" s="19"/>
      <c r="AX101" s="19"/>
      <c r="AZ101" s="19"/>
      <c r="BG101" s="103"/>
    </row>
    <row r="102" spans="1:61" s="18" customFormat="1" ht="12.75" customHeight="1" x14ac:dyDescent="0.2">
      <c r="A102" s="47"/>
      <c r="B102" s="57"/>
      <c r="C102" s="45">
        <v>16</v>
      </c>
      <c r="D102" s="46">
        <f t="shared" si="123"/>
        <v>46286</v>
      </c>
      <c r="E102" s="46">
        <f t="shared" si="124"/>
        <v>46287</v>
      </c>
      <c r="F102" s="46">
        <f t="shared" si="124"/>
        <v>46288</v>
      </c>
      <c r="G102" s="46">
        <f t="shared" si="124"/>
        <v>46289</v>
      </c>
      <c r="H102" s="46">
        <f t="shared" si="124"/>
        <v>46290</v>
      </c>
      <c r="I102" s="46">
        <f t="shared" si="124"/>
        <v>46291</v>
      </c>
      <c r="J102" s="46">
        <f t="shared" si="124"/>
        <v>46292</v>
      </c>
      <c r="K102" s="46">
        <f t="shared" si="124"/>
        <v>46293</v>
      </c>
      <c r="L102" s="46">
        <f t="shared" si="124"/>
        <v>46294</v>
      </c>
      <c r="M102" s="46">
        <f t="shared" si="124"/>
        <v>46295</v>
      </c>
      <c r="N102" s="46">
        <f t="shared" si="124"/>
        <v>46296</v>
      </c>
      <c r="O102" s="46">
        <f t="shared" si="124"/>
        <v>46297</v>
      </c>
      <c r="P102" s="46">
        <f t="shared" si="124"/>
        <v>46298</v>
      </c>
      <c r="Q102" s="46">
        <f t="shared" si="124"/>
        <v>46299</v>
      </c>
      <c r="R102" s="46">
        <f t="shared" si="124"/>
        <v>46300</v>
      </c>
      <c r="S102" s="46">
        <f t="shared" si="124"/>
        <v>46301</v>
      </c>
      <c r="T102" s="46">
        <f t="shared" si="124"/>
        <v>46302</v>
      </c>
      <c r="U102" s="46">
        <f t="shared" si="120"/>
        <v>46303</v>
      </c>
      <c r="V102" s="46">
        <f t="shared" si="120"/>
        <v>46304</v>
      </c>
      <c r="W102" s="46">
        <f t="shared" si="121"/>
        <v>46305</v>
      </c>
      <c r="X102" s="46">
        <f t="shared" si="121"/>
        <v>46306</v>
      </c>
      <c r="Y102" s="46">
        <f t="shared" si="121"/>
        <v>46307</v>
      </c>
      <c r="Z102" s="46">
        <f t="shared" si="121"/>
        <v>46308</v>
      </c>
      <c r="AA102" s="46">
        <f t="shared" si="122"/>
        <v>46309</v>
      </c>
      <c r="AB102" s="46">
        <f t="shared" si="121"/>
        <v>46310</v>
      </c>
      <c r="AC102" s="46">
        <f t="shared" si="121"/>
        <v>46311</v>
      </c>
      <c r="AD102" s="46">
        <f t="shared" si="121"/>
        <v>46312</v>
      </c>
      <c r="AE102" s="46">
        <f t="shared" si="121"/>
        <v>46313</v>
      </c>
      <c r="AF102" s="47"/>
      <c r="AG102" s="47"/>
      <c r="AH102" s="47"/>
      <c r="AK102" s="47"/>
      <c r="AL102" s="47"/>
      <c r="AM102" s="47"/>
      <c r="AN102" s="47"/>
      <c r="AO102" s="47"/>
      <c r="AP102" s="58"/>
      <c r="AQ102" s="109"/>
      <c r="AR102" s="109"/>
      <c r="AS102" s="19"/>
      <c r="AT102" s="19"/>
      <c r="AU102" s="19"/>
      <c r="AV102" s="19"/>
      <c r="AW102" s="19"/>
      <c r="AX102" s="19"/>
      <c r="AZ102" s="19"/>
      <c r="BG102" s="103"/>
    </row>
    <row r="103" spans="1:61" s="18" customFormat="1" ht="12.75" customHeight="1" x14ac:dyDescent="0.2">
      <c r="A103" s="47"/>
      <c r="B103" s="57"/>
      <c r="C103" s="45">
        <v>17</v>
      </c>
      <c r="D103" s="46">
        <f t="shared" si="123"/>
        <v>46314</v>
      </c>
      <c r="E103" s="46">
        <f t="shared" si="124"/>
        <v>46315</v>
      </c>
      <c r="F103" s="46">
        <f t="shared" si="124"/>
        <v>46316</v>
      </c>
      <c r="G103" s="46">
        <f t="shared" si="124"/>
        <v>46317</v>
      </c>
      <c r="H103" s="46">
        <f t="shared" si="124"/>
        <v>46318</v>
      </c>
      <c r="I103" s="46">
        <f t="shared" si="124"/>
        <v>46319</v>
      </c>
      <c r="J103" s="46">
        <f t="shared" si="124"/>
        <v>46320</v>
      </c>
      <c r="K103" s="46">
        <f t="shared" si="124"/>
        <v>46321</v>
      </c>
      <c r="L103" s="46">
        <f t="shared" si="124"/>
        <v>46322</v>
      </c>
      <c r="M103" s="46">
        <f t="shared" si="124"/>
        <v>46323</v>
      </c>
      <c r="N103" s="46">
        <f t="shared" si="124"/>
        <v>46324</v>
      </c>
      <c r="O103" s="46">
        <f t="shared" si="124"/>
        <v>46325</v>
      </c>
      <c r="P103" s="46">
        <f t="shared" si="124"/>
        <v>46326</v>
      </c>
      <c r="Q103" s="46">
        <f t="shared" si="124"/>
        <v>46327</v>
      </c>
      <c r="R103" s="46">
        <f t="shared" si="124"/>
        <v>46328</v>
      </c>
      <c r="S103" s="46">
        <f t="shared" si="124"/>
        <v>46329</v>
      </c>
      <c r="T103" s="46">
        <f t="shared" si="124"/>
        <v>46330</v>
      </c>
      <c r="U103" s="46">
        <f t="shared" ref="U103:AE103" si="125">T103+1</f>
        <v>46331</v>
      </c>
      <c r="V103" s="46">
        <f t="shared" si="125"/>
        <v>46332</v>
      </c>
      <c r="W103" s="46">
        <f t="shared" si="125"/>
        <v>46333</v>
      </c>
      <c r="X103" s="46">
        <f t="shared" si="125"/>
        <v>46334</v>
      </c>
      <c r="Y103" s="46">
        <f t="shared" si="125"/>
        <v>46335</v>
      </c>
      <c r="Z103" s="46">
        <f t="shared" si="125"/>
        <v>46336</v>
      </c>
      <c r="AA103" s="46">
        <f t="shared" si="122"/>
        <v>46337</v>
      </c>
      <c r="AB103" s="46">
        <f t="shared" si="125"/>
        <v>46338</v>
      </c>
      <c r="AC103" s="46">
        <f t="shared" si="125"/>
        <v>46339</v>
      </c>
      <c r="AD103" s="46">
        <f t="shared" si="125"/>
        <v>46340</v>
      </c>
      <c r="AE103" s="46">
        <f t="shared" si="125"/>
        <v>46341</v>
      </c>
      <c r="AF103" s="47"/>
      <c r="AG103" s="47"/>
      <c r="AH103" s="47"/>
      <c r="AK103" s="47"/>
      <c r="AL103" s="47"/>
      <c r="AM103" s="47"/>
      <c r="AN103" s="47"/>
      <c r="AO103" s="47"/>
      <c r="AP103" s="58"/>
      <c r="AQ103" s="109"/>
      <c r="AR103" s="109"/>
      <c r="AS103" s="19"/>
      <c r="AT103" s="19"/>
      <c r="AU103" s="19"/>
      <c r="AV103" s="19"/>
      <c r="AW103" s="19"/>
      <c r="AX103" s="19"/>
      <c r="AZ103" s="19"/>
      <c r="BG103" s="103"/>
    </row>
    <row r="104" spans="1:61" s="18" customFormat="1" ht="12.75" customHeight="1" x14ac:dyDescent="0.2">
      <c r="A104" s="47"/>
      <c r="B104" s="57"/>
      <c r="C104" s="45">
        <v>18</v>
      </c>
      <c r="D104" s="46">
        <f t="shared" si="123"/>
        <v>46342</v>
      </c>
      <c r="E104" s="46">
        <f t="shared" si="124"/>
        <v>46343</v>
      </c>
      <c r="F104" s="46">
        <f t="shared" si="124"/>
        <v>46344</v>
      </c>
      <c r="G104" s="46">
        <f t="shared" si="124"/>
        <v>46345</v>
      </c>
      <c r="H104" s="46">
        <f t="shared" si="124"/>
        <v>46346</v>
      </c>
      <c r="I104" s="46">
        <f t="shared" si="124"/>
        <v>46347</v>
      </c>
      <c r="J104" s="46">
        <f t="shared" si="124"/>
        <v>46348</v>
      </c>
      <c r="K104" s="46">
        <f t="shared" si="124"/>
        <v>46349</v>
      </c>
      <c r="L104" s="46">
        <f t="shared" si="124"/>
        <v>46350</v>
      </c>
      <c r="M104" s="46">
        <f t="shared" si="124"/>
        <v>46351</v>
      </c>
      <c r="N104" s="46">
        <f t="shared" si="124"/>
        <v>46352</v>
      </c>
      <c r="O104" s="46">
        <f t="shared" si="124"/>
        <v>46353</v>
      </c>
      <c r="P104" s="46">
        <f t="shared" si="124"/>
        <v>46354</v>
      </c>
      <c r="Q104" s="46">
        <f t="shared" si="124"/>
        <v>46355</v>
      </c>
      <c r="R104" s="46">
        <f t="shared" si="124"/>
        <v>46356</v>
      </c>
      <c r="S104" s="46">
        <f t="shared" si="124"/>
        <v>46357</v>
      </c>
      <c r="T104" s="46">
        <f t="shared" ref="Q104:AE119" si="126">S104+1</f>
        <v>46358</v>
      </c>
      <c r="U104" s="46">
        <f t="shared" si="126"/>
        <v>46359</v>
      </c>
      <c r="V104" s="46">
        <f t="shared" si="126"/>
        <v>46360</v>
      </c>
      <c r="W104" s="46">
        <f t="shared" si="126"/>
        <v>46361</v>
      </c>
      <c r="X104" s="46">
        <f t="shared" si="126"/>
        <v>46362</v>
      </c>
      <c r="Y104" s="46">
        <f t="shared" si="126"/>
        <v>46363</v>
      </c>
      <c r="Z104" s="46">
        <f t="shared" si="126"/>
        <v>46364</v>
      </c>
      <c r="AA104" s="46">
        <f t="shared" si="122"/>
        <v>46365</v>
      </c>
      <c r="AB104" s="46">
        <f t="shared" si="126"/>
        <v>46366</v>
      </c>
      <c r="AC104" s="46">
        <f t="shared" si="126"/>
        <v>46367</v>
      </c>
      <c r="AD104" s="46">
        <f t="shared" si="126"/>
        <v>46368</v>
      </c>
      <c r="AE104" s="46">
        <f t="shared" si="126"/>
        <v>46369</v>
      </c>
      <c r="AF104" s="47"/>
      <c r="AG104" s="47"/>
      <c r="AH104" s="47"/>
      <c r="AK104" s="44"/>
      <c r="AL104" s="44"/>
      <c r="AM104" s="44"/>
      <c r="AN104" s="44"/>
      <c r="AO104" s="44"/>
      <c r="AP104" s="58"/>
      <c r="AQ104" s="109"/>
      <c r="AR104" s="109"/>
      <c r="AS104" s="19"/>
      <c r="AT104" s="19"/>
      <c r="AU104" s="19"/>
      <c r="AV104" s="19"/>
      <c r="AW104" s="19"/>
      <c r="AX104" s="19"/>
      <c r="AZ104" s="19"/>
      <c r="BA104" s="19"/>
      <c r="BB104" s="19"/>
      <c r="BG104" s="103"/>
    </row>
    <row r="105" spans="1:61" s="18" customFormat="1" ht="12.75" customHeight="1" x14ac:dyDescent="0.2">
      <c r="A105" s="47"/>
      <c r="B105" s="57"/>
      <c r="C105" s="45">
        <v>19</v>
      </c>
      <c r="D105" s="46">
        <f t="shared" si="123"/>
        <v>46370</v>
      </c>
      <c r="E105" s="46">
        <f t="shared" ref="E105:T120" si="127">D105+1</f>
        <v>46371</v>
      </c>
      <c r="F105" s="46">
        <f t="shared" si="127"/>
        <v>46372</v>
      </c>
      <c r="G105" s="46">
        <f t="shared" si="127"/>
        <v>46373</v>
      </c>
      <c r="H105" s="46">
        <f t="shared" si="127"/>
        <v>46374</v>
      </c>
      <c r="I105" s="46">
        <f t="shared" si="127"/>
        <v>46375</v>
      </c>
      <c r="J105" s="46">
        <f t="shared" si="127"/>
        <v>46376</v>
      </c>
      <c r="K105" s="46">
        <f t="shared" si="127"/>
        <v>46377</v>
      </c>
      <c r="L105" s="46">
        <f t="shared" si="127"/>
        <v>46378</v>
      </c>
      <c r="M105" s="46">
        <f t="shared" si="127"/>
        <v>46379</v>
      </c>
      <c r="N105" s="46">
        <f t="shared" si="127"/>
        <v>46380</v>
      </c>
      <c r="O105" s="46">
        <f t="shared" si="127"/>
        <v>46381</v>
      </c>
      <c r="P105" s="46">
        <f t="shared" si="127"/>
        <v>46382</v>
      </c>
      <c r="Q105" s="46">
        <f t="shared" si="127"/>
        <v>46383</v>
      </c>
      <c r="R105" s="46">
        <f t="shared" si="127"/>
        <v>46384</v>
      </c>
      <c r="S105" s="46">
        <f t="shared" si="127"/>
        <v>46385</v>
      </c>
      <c r="T105" s="46">
        <f t="shared" si="127"/>
        <v>46386</v>
      </c>
      <c r="U105" s="46">
        <f t="shared" si="126"/>
        <v>46387</v>
      </c>
      <c r="V105" s="46">
        <f t="shared" si="126"/>
        <v>46388</v>
      </c>
      <c r="W105" s="46">
        <f t="shared" si="126"/>
        <v>46389</v>
      </c>
      <c r="X105" s="46">
        <f t="shared" si="126"/>
        <v>46390</v>
      </c>
      <c r="Y105" s="46">
        <f t="shared" si="126"/>
        <v>46391</v>
      </c>
      <c r="Z105" s="46">
        <f t="shared" si="126"/>
        <v>46392</v>
      </c>
      <c r="AA105" s="46">
        <f t="shared" si="122"/>
        <v>46393</v>
      </c>
      <c r="AB105" s="46">
        <f t="shared" si="126"/>
        <v>46394</v>
      </c>
      <c r="AC105" s="46">
        <f t="shared" si="126"/>
        <v>46395</v>
      </c>
      <c r="AD105" s="46">
        <f t="shared" si="126"/>
        <v>46396</v>
      </c>
      <c r="AE105" s="46">
        <f t="shared" si="126"/>
        <v>46397</v>
      </c>
      <c r="AF105" s="47"/>
      <c r="AG105" s="47"/>
      <c r="AH105" s="47"/>
      <c r="AI105" s="47"/>
      <c r="AJ105" s="47"/>
      <c r="AK105" s="44"/>
      <c r="AL105" s="44"/>
      <c r="AM105" s="44"/>
      <c r="AN105" s="44"/>
      <c r="AO105" s="44"/>
      <c r="AP105" s="58"/>
      <c r="AQ105" s="109"/>
      <c r="AR105" s="109"/>
      <c r="AS105" s="19"/>
      <c r="AT105" s="19"/>
      <c r="AU105" s="19"/>
      <c r="AV105" s="19"/>
      <c r="AW105" s="19"/>
      <c r="AX105" s="19"/>
      <c r="AZ105" s="19"/>
      <c r="BA105" s="19"/>
      <c r="BB105" s="19"/>
      <c r="BG105" s="103"/>
    </row>
    <row r="106" spans="1:61" s="18" customFormat="1" ht="12.75" customHeight="1" x14ac:dyDescent="0.2">
      <c r="A106" s="47"/>
      <c r="B106" s="57"/>
      <c r="C106" s="45">
        <v>20</v>
      </c>
      <c r="D106" s="46">
        <f t="shared" si="123"/>
        <v>46398</v>
      </c>
      <c r="E106" s="46">
        <f t="shared" si="127"/>
        <v>46399</v>
      </c>
      <c r="F106" s="46">
        <f t="shared" si="127"/>
        <v>46400</v>
      </c>
      <c r="G106" s="46">
        <f t="shared" si="127"/>
        <v>46401</v>
      </c>
      <c r="H106" s="46">
        <f t="shared" si="127"/>
        <v>46402</v>
      </c>
      <c r="I106" s="46">
        <f t="shared" si="127"/>
        <v>46403</v>
      </c>
      <c r="J106" s="46">
        <f t="shared" si="127"/>
        <v>46404</v>
      </c>
      <c r="K106" s="46">
        <f t="shared" si="127"/>
        <v>46405</v>
      </c>
      <c r="L106" s="46">
        <f t="shared" si="127"/>
        <v>46406</v>
      </c>
      <c r="M106" s="46">
        <f t="shared" si="127"/>
        <v>46407</v>
      </c>
      <c r="N106" s="46">
        <f t="shared" si="127"/>
        <v>46408</v>
      </c>
      <c r="O106" s="46">
        <f t="shared" si="127"/>
        <v>46409</v>
      </c>
      <c r="P106" s="46">
        <f t="shared" si="127"/>
        <v>46410</v>
      </c>
      <c r="Q106" s="46">
        <f t="shared" si="127"/>
        <v>46411</v>
      </c>
      <c r="R106" s="46">
        <f t="shared" si="127"/>
        <v>46412</v>
      </c>
      <c r="S106" s="46">
        <f t="shared" si="127"/>
        <v>46413</v>
      </c>
      <c r="T106" s="46">
        <f t="shared" si="127"/>
        <v>46414</v>
      </c>
      <c r="U106" s="46">
        <f t="shared" si="126"/>
        <v>46415</v>
      </c>
      <c r="V106" s="46">
        <f t="shared" si="126"/>
        <v>46416</v>
      </c>
      <c r="W106" s="46">
        <f t="shared" si="126"/>
        <v>46417</v>
      </c>
      <c r="X106" s="46">
        <f t="shared" si="126"/>
        <v>46418</v>
      </c>
      <c r="Y106" s="46">
        <f t="shared" si="126"/>
        <v>46419</v>
      </c>
      <c r="Z106" s="46">
        <f t="shared" si="126"/>
        <v>46420</v>
      </c>
      <c r="AA106" s="46">
        <f t="shared" si="122"/>
        <v>46421</v>
      </c>
      <c r="AB106" s="46">
        <f t="shared" si="126"/>
        <v>46422</v>
      </c>
      <c r="AC106" s="46">
        <f t="shared" si="126"/>
        <v>46423</v>
      </c>
      <c r="AD106" s="46">
        <f t="shared" si="126"/>
        <v>46424</v>
      </c>
      <c r="AE106" s="46">
        <f t="shared" si="126"/>
        <v>46425</v>
      </c>
      <c r="AF106" s="47"/>
      <c r="AG106" s="47"/>
      <c r="AH106" s="47"/>
      <c r="AI106" s="47"/>
      <c r="AJ106" s="47"/>
      <c r="AK106" s="44"/>
      <c r="AL106" s="44"/>
      <c r="AM106" s="44"/>
      <c r="AN106" s="44"/>
      <c r="AO106" s="44"/>
      <c r="AP106" s="58"/>
      <c r="AQ106" s="19"/>
      <c r="AR106" s="19"/>
      <c r="AS106" s="19"/>
      <c r="AT106" s="19"/>
      <c r="AU106" s="19"/>
      <c r="AV106" s="19"/>
      <c r="AW106" s="19"/>
      <c r="AX106" s="19"/>
      <c r="AZ106" s="19"/>
      <c r="BA106" s="19"/>
      <c r="BB106" s="19"/>
      <c r="BC106" s="19"/>
      <c r="BG106" s="103"/>
    </row>
    <row r="107" spans="1:61" s="18" customFormat="1" ht="12.75" customHeight="1" x14ac:dyDescent="0.2">
      <c r="A107" s="47"/>
      <c r="B107" s="57"/>
      <c r="C107" s="45">
        <v>21</v>
      </c>
      <c r="D107" s="46">
        <f t="shared" si="123"/>
        <v>46426</v>
      </c>
      <c r="E107" s="46">
        <f t="shared" si="127"/>
        <v>46427</v>
      </c>
      <c r="F107" s="46">
        <f t="shared" si="127"/>
        <v>46428</v>
      </c>
      <c r="G107" s="46">
        <f t="shared" si="127"/>
        <v>46429</v>
      </c>
      <c r="H107" s="46">
        <f t="shared" si="127"/>
        <v>46430</v>
      </c>
      <c r="I107" s="46">
        <f t="shared" si="127"/>
        <v>46431</v>
      </c>
      <c r="J107" s="46">
        <f t="shared" si="127"/>
        <v>46432</v>
      </c>
      <c r="K107" s="46">
        <f t="shared" si="127"/>
        <v>46433</v>
      </c>
      <c r="L107" s="46">
        <f t="shared" si="127"/>
        <v>46434</v>
      </c>
      <c r="M107" s="46">
        <f t="shared" si="127"/>
        <v>46435</v>
      </c>
      <c r="N107" s="46">
        <f t="shared" si="127"/>
        <v>46436</v>
      </c>
      <c r="O107" s="46">
        <f t="shared" si="127"/>
        <v>46437</v>
      </c>
      <c r="P107" s="46">
        <f t="shared" si="127"/>
        <v>46438</v>
      </c>
      <c r="Q107" s="46">
        <f t="shared" si="127"/>
        <v>46439</v>
      </c>
      <c r="R107" s="46">
        <f t="shared" si="127"/>
        <v>46440</v>
      </c>
      <c r="S107" s="46">
        <f t="shared" si="127"/>
        <v>46441</v>
      </c>
      <c r="T107" s="46">
        <f t="shared" si="127"/>
        <v>46442</v>
      </c>
      <c r="U107" s="46">
        <f t="shared" si="126"/>
        <v>46443</v>
      </c>
      <c r="V107" s="46">
        <f t="shared" si="126"/>
        <v>46444</v>
      </c>
      <c r="W107" s="46">
        <f t="shared" si="126"/>
        <v>46445</v>
      </c>
      <c r="X107" s="46">
        <f t="shared" si="126"/>
        <v>46446</v>
      </c>
      <c r="Y107" s="46">
        <f t="shared" si="126"/>
        <v>46447</v>
      </c>
      <c r="Z107" s="46">
        <f t="shared" si="126"/>
        <v>46448</v>
      </c>
      <c r="AA107" s="46">
        <f t="shared" si="122"/>
        <v>46449</v>
      </c>
      <c r="AB107" s="46">
        <f t="shared" si="126"/>
        <v>46450</v>
      </c>
      <c r="AC107" s="46">
        <f t="shared" si="126"/>
        <v>46451</v>
      </c>
      <c r="AD107" s="46">
        <f t="shared" si="126"/>
        <v>46452</v>
      </c>
      <c r="AE107" s="46">
        <f t="shared" si="126"/>
        <v>46453</v>
      </c>
      <c r="AF107" s="47"/>
      <c r="AG107" s="47"/>
      <c r="AH107" s="47"/>
      <c r="AI107" s="47"/>
      <c r="AJ107" s="47"/>
      <c r="AK107" s="44"/>
      <c r="AL107" s="44"/>
      <c r="AM107" s="44"/>
      <c r="AN107" s="44"/>
      <c r="AO107" s="44"/>
      <c r="AP107" s="58"/>
      <c r="AQ107" s="19"/>
      <c r="AR107" s="19"/>
      <c r="AS107" s="19"/>
      <c r="AT107" s="19"/>
      <c r="AU107" s="19"/>
      <c r="AV107" s="19"/>
      <c r="AW107" s="19"/>
      <c r="AX107" s="19"/>
      <c r="AZ107" s="19"/>
      <c r="BA107" s="19"/>
      <c r="BB107" s="19"/>
      <c r="BC107" s="19"/>
      <c r="BG107" s="103"/>
    </row>
    <row r="108" spans="1:61" s="18" customFormat="1" ht="12.75" customHeight="1" x14ac:dyDescent="0.2">
      <c r="A108" s="44"/>
      <c r="B108" s="57"/>
      <c r="C108" s="45">
        <v>22</v>
      </c>
      <c r="D108" s="46">
        <f t="shared" si="123"/>
        <v>46454</v>
      </c>
      <c r="E108" s="46">
        <f t="shared" si="127"/>
        <v>46455</v>
      </c>
      <c r="F108" s="46">
        <f t="shared" si="127"/>
        <v>46456</v>
      </c>
      <c r="G108" s="46">
        <f t="shared" si="127"/>
        <v>46457</v>
      </c>
      <c r="H108" s="46">
        <f t="shared" si="127"/>
        <v>46458</v>
      </c>
      <c r="I108" s="46">
        <f t="shared" si="127"/>
        <v>46459</v>
      </c>
      <c r="J108" s="46">
        <f t="shared" si="127"/>
        <v>46460</v>
      </c>
      <c r="K108" s="46">
        <f t="shared" si="127"/>
        <v>46461</v>
      </c>
      <c r="L108" s="46">
        <f t="shared" si="127"/>
        <v>46462</v>
      </c>
      <c r="M108" s="46">
        <f t="shared" si="127"/>
        <v>46463</v>
      </c>
      <c r="N108" s="46">
        <f t="shared" si="127"/>
        <v>46464</v>
      </c>
      <c r="O108" s="46">
        <f t="shared" si="127"/>
        <v>46465</v>
      </c>
      <c r="P108" s="46">
        <f t="shared" si="127"/>
        <v>46466</v>
      </c>
      <c r="Q108" s="46">
        <f t="shared" si="127"/>
        <v>46467</v>
      </c>
      <c r="R108" s="46">
        <f t="shared" si="127"/>
        <v>46468</v>
      </c>
      <c r="S108" s="46">
        <f t="shared" si="127"/>
        <v>46469</v>
      </c>
      <c r="T108" s="46">
        <f t="shared" si="127"/>
        <v>46470</v>
      </c>
      <c r="U108" s="46">
        <f t="shared" si="126"/>
        <v>46471</v>
      </c>
      <c r="V108" s="46">
        <f t="shared" si="126"/>
        <v>46472</v>
      </c>
      <c r="W108" s="46">
        <f t="shared" si="126"/>
        <v>46473</v>
      </c>
      <c r="X108" s="46">
        <f t="shared" si="126"/>
        <v>46474</v>
      </c>
      <c r="Y108" s="46">
        <f t="shared" si="126"/>
        <v>46475</v>
      </c>
      <c r="Z108" s="46">
        <f t="shared" si="126"/>
        <v>46476</v>
      </c>
      <c r="AA108" s="46">
        <f t="shared" si="122"/>
        <v>46477</v>
      </c>
      <c r="AB108" s="46">
        <f t="shared" si="126"/>
        <v>46478</v>
      </c>
      <c r="AC108" s="46">
        <f t="shared" si="126"/>
        <v>46479</v>
      </c>
      <c r="AD108" s="46">
        <f t="shared" si="126"/>
        <v>46480</v>
      </c>
      <c r="AE108" s="46">
        <f t="shared" si="126"/>
        <v>46481</v>
      </c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58"/>
      <c r="AQ108" s="19"/>
      <c r="AT108" s="19"/>
      <c r="AU108" s="19"/>
      <c r="AV108" s="19"/>
      <c r="AW108" s="19"/>
      <c r="AX108" s="19"/>
      <c r="AZ108" s="19"/>
      <c r="BA108" s="19"/>
      <c r="BB108" s="19"/>
      <c r="BC108" s="19"/>
      <c r="BG108" s="103"/>
    </row>
    <row r="109" spans="1:61" s="18" customFormat="1" ht="12.75" customHeight="1" x14ac:dyDescent="0.2">
      <c r="A109" s="44"/>
      <c r="B109" s="57"/>
      <c r="C109" s="45">
        <v>23</v>
      </c>
      <c r="D109" s="46">
        <f t="shared" si="123"/>
        <v>46482</v>
      </c>
      <c r="E109" s="46">
        <f t="shared" si="127"/>
        <v>46483</v>
      </c>
      <c r="F109" s="46">
        <f t="shared" si="127"/>
        <v>46484</v>
      </c>
      <c r="G109" s="46">
        <f t="shared" si="127"/>
        <v>46485</v>
      </c>
      <c r="H109" s="46">
        <f t="shared" si="127"/>
        <v>46486</v>
      </c>
      <c r="I109" s="46">
        <f t="shared" si="127"/>
        <v>46487</v>
      </c>
      <c r="J109" s="46">
        <f t="shared" si="127"/>
        <v>46488</v>
      </c>
      <c r="K109" s="46">
        <f t="shared" si="127"/>
        <v>46489</v>
      </c>
      <c r="L109" s="46">
        <f t="shared" si="127"/>
        <v>46490</v>
      </c>
      <c r="M109" s="46">
        <f t="shared" si="127"/>
        <v>46491</v>
      </c>
      <c r="N109" s="46">
        <f t="shared" si="127"/>
        <v>46492</v>
      </c>
      <c r="O109" s="46">
        <f t="shared" si="127"/>
        <v>46493</v>
      </c>
      <c r="P109" s="46">
        <f t="shared" si="127"/>
        <v>46494</v>
      </c>
      <c r="Q109" s="46">
        <f t="shared" si="126"/>
        <v>46495</v>
      </c>
      <c r="R109" s="46">
        <f t="shared" si="126"/>
        <v>46496</v>
      </c>
      <c r="S109" s="46">
        <f t="shared" si="126"/>
        <v>46497</v>
      </c>
      <c r="T109" s="46">
        <f t="shared" si="126"/>
        <v>46498</v>
      </c>
      <c r="U109" s="46">
        <f t="shared" si="126"/>
        <v>46499</v>
      </c>
      <c r="V109" s="46">
        <f t="shared" si="126"/>
        <v>46500</v>
      </c>
      <c r="W109" s="46">
        <f t="shared" si="126"/>
        <v>46501</v>
      </c>
      <c r="X109" s="46">
        <f t="shared" si="126"/>
        <v>46502</v>
      </c>
      <c r="Y109" s="46">
        <f t="shared" si="126"/>
        <v>46503</v>
      </c>
      <c r="Z109" s="46">
        <f t="shared" si="126"/>
        <v>46504</v>
      </c>
      <c r="AA109" s="46">
        <f t="shared" si="122"/>
        <v>46505</v>
      </c>
      <c r="AB109" s="46">
        <f t="shared" si="126"/>
        <v>46506</v>
      </c>
      <c r="AC109" s="46">
        <f t="shared" si="126"/>
        <v>46507</v>
      </c>
      <c r="AD109" s="46">
        <f t="shared" si="126"/>
        <v>46508</v>
      </c>
      <c r="AE109" s="46">
        <f t="shared" si="126"/>
        <v>46509</v>
      </c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58"/>
      <c r="AY109" s="19"/>
      <c r="AZ109" s="19"/>
      <c r="BA109" s="19"/>
      <c r="BB109" s="19"/>
      <c r="BC109" s="19"/>
      <c r="BD109" s="19"/>
      <c r="BE109" s="19"/>
      <c r="BF109" s="19"/>
      <c r="BG109" s="104"/>
      <c r="BH109" s="19"/>
      <c r="BI109" s="19"/>
    </row>
    <row r="110" spans="1:61" s="18" customFormat="1" ht="12.75" customHeight="1" x14ac:dyDescent="0.2">
      <c r="A110" s="44"/>
      <c r="B110" s="57"/>
      <c r="C110" s="45">
        <v>24</v>
      </c>
      <c r="D110" s="46">
        <f t="shared" si="123"/>
        <v>46510</v>
      </c>
      <c r="E110" s="46">
        <f t="shared" si="127"/>
        <v>46511</v>
      </c>
      <c r="F110" s="46">
        <f t="shared" si="127"/>
        <v>46512</v>
      </c>
      <c r="G110" s="46">
        <f t="shared" si="127"/>
        <v>46513</v>
      </c>
      <c r="H110" s="46">
        <f t="shared" si="127"/>
        <v>46514</v>
      </c>
      <c r="I110" s="46">
        <f t="shared" si="127"/>
        <v>46515</v>
      </c>
      <c r="J110" s="46">
        <f t="shared" si="127"/>
        <v>46516</v>
      </c>
      <c r="K110" s="46">
        <f t="shared" si="127"/>
        <v>46517</v>
      </c>
      <c r="L110" s="46">
        <f t="shared" si="127"/>
        <v>46518</v>
      </c>
      <c r="M110" s="46">
        <f t="shared" si="127"/>
        <v>46519</v>
      </c>
      <c r="N110" s="46">
        <f t="shared" si="127"/>
        <v>46520</v>
      </c>
      <c r="O110" s="46">
        <f t="shared" si="127"/>
        <v>46521</v>
      </c>
      <c r="P110" s="46">
        <f t="shared" si="127"/>
        <v>46522</v>
      </c>
      <c r="Q110" s="46">
        <f t="shared" si="126"/>
        <v>46523</v>
      </c>
      <c r="R110" s="46">
        <f t="shared" si="126"/>
        <v>46524</v>
      </c>
      <c r="S110" s="46">
        <f t="shared" si="126"/>
        <v>46525</v>
      </c>
      <c r="T110" s="46">
        <f t="shared" si="126"/>
        <v>46526</v>
      </c>
      <c r="U110" s="46">
        <f t="shared" si="126"/>
        <v>46527</v>
      </c>
      <c r="V110" s="46">
        <f t="shared" si="126"/>
        <v>46528</v>
      </c>
      <c r="W110" s="46">
        <f t="shared" si="126"/>
        <v>46529</v>
      </c>
      <c r="X110" s="46">
        <f t="shared" si="126"/>
        <v>46530</v>
      </c>
      <c r="Y110" s="46">
        <f t="shared" si="126"/>
        <v>46531</v>
      </c>
      <c r="Z110" s="46">
        <f t="shared" si="126"/>
        <v>46532</v>
      </c>
      <c r="AA110" s="46">
        <f t="shared" si="122"/>
        <v>46533</v>
      </c>
      <c r="AB110" s="46">
        <f t="shared" si="126"/>
        <v>46534</v>
      </c>
      <c r="AC110" s="46">
        <f t="shared" si="126"/>
        <v>46535</v>
      </c>
      <c r="AD110" s="46">
        <f t="shared" si="126"/>
        <v>46536</v>
      </c>
      <c r="AE110" s="46">
        <f t="shared" si="126"/>
        <v>46537</v>
      </c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58"/>
      <c r="AY110" s="19"/>
      <c r="AZ110" s="19"/>
      <c r="BA110" s="19"/>
      <c r="BB110" s="19"/>
      <c r="BC110" s="19"/>
      <c r="BD110" s="19"/>
      <c r="BE110" s="19"/>
      <c r="BF110" s="19"/>
      <c r="BG110" s="104"/>
      <c r="BH110" s="19"/>
      <c r="BI110" s="19"/>
    </row>
    <row r="111" spans="1:61" s="19" customFormat="1" ht="12.75" customHeight="1" x14ac:dyDescent="0.2">
      <c r="A111" s="44"/>
      <c r="B111" s="57"/>
      <c r="C111" s="45">
        <v>25</v>
      </c>
      <c r="D111" s="46">
        <f t="shared" si="123"/>
        <v>46538</v>
      </c>
      <c r="E111" s="46">
        <f t="shared" si="127"/>
        <v>46539</v>
      </c>
      <c r="F111" s="46">
        <f t="shared" si="127"/>
        <v>46540</v>
      </c>
      <c r="G111" s="46">
        <f t="shared" si="127"/>
        <v>46541</v>
      </c>
      <c r="H111" s="46">
        <f t="shared" si="127"/>
        <v>46542</v>
      </c>
      <c r="I111" s="46">
        <f t="shared" si="127"/>
        <v>46543</v>
      </c>
      <c r="J111" s="46">
        <f t="shared" si="127"/>
        <v>46544</v>
      </c>
      <c r="K111" s="46">
        <f t="shared" si="127"/>
        <v>46545</v>
      </c>
      <c r="L111" s="46">
        <f t="shared" si="127"/>
        <v>46546</v>
      </c>
      <c r="M111" s="46">
        <f t="shared" si="127"/>
        <v>46547</v>
      </c>
      <c r="N111" s="46">
        <f t="shared" si="127"/>
        <v>46548</v>
      </c>
      <c r="O111" s="46">
        <f t="shared" si="127"/>
        <v>46549</v>
      </c>
      <c r="P111" s="46">
        <f t="shared" si="127"/>
        <v>46550</v>
      </c>
      <c r="Q111" s="46">
        <f t="shared" si="126"/>
        <v>46551</v>
      </c>
      <c r="R111" s="46">
        <f t="shared" si="126"/>
        <v>46552</v>
      </c>
      <c r="S111" s="46">
        <f t="shared" si="126"/>
        <v>46553</v>
      </c>
      <c r="T111" s="46">
        <f t="shared" si="126"/>
        <v>46554</v>
      </c>
      <c r="U111" s="46">
        <f t="shared" si="126"/>
        <v>46555</v>
      </c>
      <c r="V111" s="46">
        <f t="shared" si="126"/>
        <v>46556</v>
      </c>
      <c r="W111" s="46">
        <f t="shared" si="126"/>
        <v>46557</v>
      </c>
      <c r="X111" s="46">
        <f t="shared" si="126"/>
        <v>46558</v>
      </c>
      <c r="Y111" s="46">
        <f t="shared" si="126"/>
        <v>46559</v>
      </c>
      <c r="Z111" s="46">
        <f t="shared" si="126"/>
        <v>46560</v>
      </c>
      <c r="AA111" s="46">
        <f t="shared" si="122"/>
        <v>46561</v>
      </c>
      <c r="AB111" s="46">
        <f t="shared" si="126"/>
        <v>46562</v>
      </c>
      <c r="AC111" s="46">
        <f t="shared" si="126"/>
        <v>46563</v>
      </c>
      <c r="AD111" s="46">
        <f t="shared" si="126"/>
        <v>46564</v>
      </c>
      <c r="AE111" s="46">
        <f t="shared" si="126"/>
        <v>46565</v>
      </c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56"/>
      <c r="AQ111" s="18"/>
      <c r="AR111" s="18"/>
      <c r="AS111" s="18"/>
      <c r="AT111" s="18"/>
      <c r="AU111" s="18"/>
      <c r="AV111" s="18"/>
      <c r="AW111" s="18"/>
      <c r="AX111" s="18"/>
      <c r="BG111" s="104"/>
    </row>
    <row r="112" spans="1:61" s="19" customFormat="1" ht="12.75" customHeight="1" x14ac:dyDescent="0.2">
      <c r="A112" s="44"/>
      <c r="B112" s="57"/>
      <c r="C112" s="45">
        <v>26</v>
      </c>
      <c r="D112" s="46">
        <f t="shared" si="123"/>
        <v>46566</v>
      </c>
      <c r="E112" s="46">
        <f t="shared" si="127"/>
        <v>46567</v>
      </c>
      <c r="F112" s="46">
        <f t="shared" si="127"/>
        <v>46568</v>
      </c>
      <c r="G112" s="46">
        <f t="shared" si="127"/>
        <v>46569</v>
      </c>
      <c r="H112" s="46">
        <f t="shared" si="127"/>
        <v>46570</v>
      </c>
      <c r="I112" s="46">
        <f t="shared" si="127"/>
        <v>46571</v>
      </c>
      <c r="J112" s="46">
        <f t="shared" si="127"/>
        <v>46572</v>
      </c>
      <c r="K112" s="46">
        <f t="shared" si="127"/>
        <v>46573</v>
      </c>
      <c r="L112" s="46">
        <f t="shared" si="127"/>
        <v>46574</v>
      </c>
      <c r="M112" s="46">
        <f t="shared" si="127"/>
        <v>46575</v>
      </c>
      <c r="N112" s="46">
        <f t="shared" si="127"/>
        <v>46576</v>
      </c>
      <c r="O112" s="46">
        <f t="shared" si="127"/>
        <v>46577</v>
      </c>
      <c r="P112" s="46">
        <f t="shared" si="127"/>
        <v>46578</v>
      </c>
      <c r="Q112" s="46">
        <f t="shared" si="126"/>
        <v>46579</v>
      </c>
      <c r="R112" s="46">
        <f t="shared" si="126"/>
        <v>46580</v>
      </c>
      <c r="S112" s="46">
        <f t="shared" si="126"/>
        <v>46581</v>
      </c>
      <c r="T112" s="46">
        <f t="shared" si="126"/>
        <v>46582</v>
      </c>
      <c r="U112" s="46">
        <f t="shared" si="126"/>
        <v>46583</v>
      </c>
      <c r="V112" s="46">
        <f t="shared" si="126"/>
        <v>46584</v>
      </c>
      <c r="W112" s="46">
        <f t="shared" si="126"/>
        <v>46585</v>
      </c>
      <c r="X112" s="46">
        <f t="shared" si="126"/>
        <v>46586</v>
      </c>
      <c r="Y112" s="46">
        <f t="shared" si="126"/>
        <v>46587</v>
      </c>
      <c r="Z112" s="46">
        <f t="shared" si="126"/>
        <v>46588</v>
      </c>
      <c r="AA112" s="46">
        <f t="shared" si="122"/>
        <v>46589</v>
      </c>
      <c r="AB112" s="46">
        <f t="shared" si="126"/>
        <v>46590</v>
      </c>
      <c r="AC112" s="46">
        <f t="shared" si="126"/>
        <v>46591</v>
      </c>
      <c r="AD112" s="46">
        <f t="shared" si="126"/>
        <v>46592</v>
      </c>
      <c r="AE112" s="46">
        <f t="shared" si="126"/>
        <v>46593</v>
      </c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56"/>
      <c r="AQ112" s="18"/>
      <c r="AR112" s="18"/>
      <c r="AS112" s="18"/>
      <c r="AT112" s="18"/>
      <c r="AU112" s="18"/>
      <c r="AV112" s="18"/>
      <c r="AW112" s="18"/>
      <c r="AX112" s="18"/>
      <c r="BG112" s="104"/>
    </row>
    <row r="113" spans="1:59" s="19" customFormat="1" ht="12.75" customHeight="1" x14ac:dyDescent="0.2">
      <c r="A113" s="44"/>
      <c r="B113" s="57"/>
      <c r="C113" s="45">
        <v>27</v>
      </c>
      <c r="D113" s="46">
        <f t="shared" si="123"/>
        <v>46594</v>
      </c>
      <c r="E113" s="46">
        <f t="shared" si="127"/>
        <v>46595</v>
      </c>
      <c r="F113" s="46">
        <f t="shared" si="127"/>
        <v>46596</v>
      </c>
      <c r="G113" s="46">
        <f t="shared" si="127"/>
        <v>46597</v>
      </c>
      <c r="H113" s="46">
        <f t="shared" si="127"/>
        <v>46598</v>
      </c>
      <c r="I113" s="46">
        <f t="shared" si="127"/>
        <v>46599</v>
      </c>
      <c r="J113" s="46">
        <f t="shared" si="127"/>
        <v>46600</v>
      </c>
      <c r="K113" s="46">
        <f t="shared" si="127"/>
        <v>46601</v>
      </c>
      <c r="L113" s="46">
        <f t="shared" si="127"/>
        <v>46602</v>
      </c>
      <c r="M113" s="46">
        <f t="shared" si="127"/>
        <v>46603</v>
      </c>
      <c r="N113" s="46">
        <f t="shared" si="127"/>
        <v>46604</v>
      </c>
      <c r="O113" s="46">
        <f t="shared" si="127"/>
        <v>46605</v>
      </c>
      <c r="P113" s="46">
        <f t="shared" si="127"/>
        <v>46606</v>
      </c>
      <c r="Q113" s="46">
        <f t="shared" si="126"/>
        <v>46607</v>
      </c>
      <c r="R113" s="46">
        <f t="shared" si="126"/>
        <v>46608</v>
      </c>
      <c r="S113" s="46">
        <f t="shared" si="126"/>
        <v>46609</v>
      </c>
      <c r="T113" s="46">
        <f t="shared" si="126"/>
        <v>46610</v>
      </c>
      <c r="U113" s="46">
        <f t="shared" si="126"/>
        <v>46611</v>
      </c>
      <c r="V113" s="46">
        <f t="shared" si="126"/>
        <v>46612</v>
      </c>
      <c r="W113" s="46">
        <f t="shared" si="126"/>
        <v>46613</v>
      </c>
      <c r="X113" s="46">
        <f t="shared" si="126"/>
        <v>46614</v>
      </c>
      <c r="Y113" s="46">
        <f t="shared" si="126"/>
        <v>46615</v>
      </c>
      <c r="Z113" s="46">
        <f t="shared" si="126"/>
        <v>46616</v>
      </c>
      <c r="AA113" s="46">
        <f t="shared" si="122"/>
        <v>46617</v>
      </c>
      <c r="AB113" s="46">
        <f t="shared" si="126"/>
        <v>46618</v>
      </c>
      <c r="AC113" s="46">
        <f t="shared" si="126"/>
        <v>46619</v>
      </c>
      <c r="AD113" s="46">
        <f t="shared" si="126"/>
        <v>46620</v>
      </c>
      <c r="AE113" s="46">
        <f t="shared" si="126"/>
        <v>46621</v>
      </c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56"/>
      <c r="AQ113" s="18"/>
      <c r="AR113" s="18"/>
      <c r="AS113" s="18"/>
      <c r="AT113" s="18"/>
      <c r="AU113" s="18"/>
      <c r="AV113" s="18"/>
      <c r="AW113" s="18"/>
      <c r="AX113" s="18"/>
      <c r="BG113" s="104"/>
    </row>
    <row r="114" spans="1:59" s="19" customFormat="1" ht="12.75" customHeight="1" x14ac:dyDescent="0.2">
      <c r="A114" s="44"/>
      <c r="B114" s="57"/>
      <c r="C114" s="45">
        <v>28</v>
      </c>
      <c r="D114" s="46">
        <f t="shared" si="123"/>
        <v>46622</v>
      </c>
      <c r="E114" s="46">
        <f t="shared" si="127"/>
        <v>46623</v>
      </c>
      <c r="F114" s="46">
        <f t="shared" si="127"/>
        <v>46624</v>
      </c>
      <c r="G114" s="46">
        <f t="shared" si="127"/>
        <v>46625</v>
      </c>
      <c r="H114" s="46">
        <f t="shared" si="127"/>
        <v>46626</v>
      </c>
      <c r="I114" s="46">
        <f t="shared" si="127"/>
        <v>46627</v>
      </c>
      <c r="J114" s="46">
        <f t="shared" si="127"/>
        <v>46628</v>
      </c>
      <c r="K114" s="46">
        <f t="shared" si="127"/>
        <v>46629</v>
      </c>
      <c r="L114" s="46">
        <f t="shared" si="127"/>
        <v>46630</v>
      </c>
      <c r="M114" s="46">
        <f t="shared" si="127"/>
        <v>46631</v>
      </c>
      <c r="N114" s="46">
        <f t="shared" si="127"/>
        <v>46632</v>
      </c>
      <c r="O114" s="46">
        <f t="shared" si="127"/>
        <v>46633</v>
      </c>
      <c r="P114" s="46">
        <f t="shared" si="127"/>
        <v>46634</v>
      </c>
      <c r="Q114" s="46">
        <f t="shared" si="126"/>
        <v>46635</v>
      </c>
      <c r="R114" s="46">
        <f t="shared" si="126"/>
        <v>46636</v>
      </c>
      <c r="S114" s="46">
        <f t="shared" si="126"/>
        <v>46637</v>
      </c>
      <c r="T114" s="46">
        <f t="shared" si="126"/>
        <v>46638</v>
      </c>
      <c r="U114" s="46">
        <f t="shared" si="126"/>
        <v>46639</v>
      </c>
      <c r="V114" s="46">
        <f t="shared" si="126"/>
        <v>46640</v>
      </c>
      <c r="W114" s="46">
        <f t="shared" si="126"/>
        <v>46641</v>
      </c>
      <c r="X114" s="46">
        <f t="shared" si="126"/>
        <v>46642</v>
      </c>
      <c r="Y114" s="46">
        <f t="shared" si="126"/>
        <v>46643</v>
      </c>
      <c r="Z114" s="46">
        <f t="shared" si="126"/>
        <v>46644</v>
      </c>
      <c r="AA114" s="46">
        <f t="shared" si="122"/>
        <v>46645</v>
      </c>
      <c r="AB114" s="46">
        <f t="shared" si="126"/>
        <v>46646</v>
      </c>
      <c r="AC114" s="46">
        <f t="shared" si="126"/>
        <v>46647</v>
      </c>
      <c r="AD114" s="46">
        <f t="shared" si="126"/>
        <v>46648</v>
      </c>
      <c r="AE114" s="46">
        <f t="shared" si="126"/>
        <v>46649</v>
      </c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56"/>
      <c r="AQ114" s="18"/>
      <c r="AR114" s="18"/>
      <c r="AS114" s="18"/>
      <c r="AT114" s="18"/>
      <c r="AU114" s="18"/>
      <c r="AV114" s="18"/>
      <c r="AW114" s="18"/>
      <c r="AX114" s="18"/>
      <c r="BG114" s="104"/>
    </row>
    <row r="115" spans="1:59" s="19" customFormat="1" ht="12.75" customHeight="1" x14ac:dyDescent="0.2">
      <c r="A115" s="44"/>
      <c r="B115" s="57"/>
      <c r="C115" s="45">
        <v>29</v>
      </c>
      <c r="D115" s="46">
        <f t="shared" si="123"/>
        <v>46650</v>
      </c>
      <c r="E115" s="46">
        <f t="shared" si="127"/>
        <v>46651</v>
      </c>
      <c r="F115" s="46">
        <f t="shared" si="127"/>
        <v>46652</v>
      </c>
      <c r="G115" s="46">
        <f t="shared" si="127"/>
        <v>46653</v>
      </c>
      <c r="H115" s="46">
        <f t="shared" si="127"/>
        <v>46654</v>
      </c>
      <c r="I115" s="46">
        <f t="shared" si="127"/>
        <v>46655</v>
      </c>
      <c r="J115" s="46">
        <f t="shared" si="127"/>
        <v>46656</v>
      </c>
      <c r="K115" s="46">
        <f t="shared" si="127"/>
        <v>46657</v>
      </c>
      <c r="L115" s="46">
        <f t="shared" si="127"/>
        <v>46658</v>
      </c>
      <c r="M115" s="46">
        <f t="shared" si="127"/>
        <v>46659</v>
      </c>
      <c r="N115" s="46">
        <f t="shared" si="127"/>
        <v>46660</v>
      </c>
      <c r="O115" s="46">
        <f t="shared" si="127"/>
        <v>46661</v>
      </c>
      <c r="P115" s="46">
        <f t="shared" si="127"/>
        <v>46662</v>
      </c>
      <c r="Q115" s="46">
        <f t="shared" si="126"/>
        <v>46663</v>
      </c>
      <c r="R115" s="46">
        <f t="shared" si="126"/>
        <v>46664</v>
      </c>
      <c r="S115" s="46">
        <f t="shared" si="126"/>
        <v>46665</v>
      </c>
      <c r="T115" s="46">
        <f t="shared" si="126"/>
        <v>46666</v>
      </c>
      <c r="U115" s="46">
        <f t="shared" si="126"/>
        <v>46667</v>
      </c>
      <c r="V115" s="46">
        <f t="shared" si="126"/>
        <v>46668</v>
      </c>
      <c r="W115" s="46">
        <f t="shared" si="126"/>
        <v>46669</v>
      </c>
      <c r="X115" s="46">
        <f t="shared" si="126"/>
        <v>46670</v>
      </c>
      <c r="Y115" s="46">
        <f t="shared" si="126"/>
        <v>46671</v>
      </c>
      <c r="Z115" s="46">
        <f t="shared" si="126"/>
        <v>46672</v>
      </c>
      <c r="AA115" s="46">
        <f t="shared" si="122"/>
        <v>46673</v>
      </c>
      <c r="AB115" s="46">
        <f t="shared" si="126"/>
        <v>46674</v>
      </c>
      <c r="AC115" s="46">
        <f t="shared" si="126"/>
        <v>46675</v>
      </c>
      <c r="AD115" s="46">
        <f t="shared" si="126"/>
        <v>46676</v>
      </c>
      <c r="AE115" s="46">
        <f t="shared" si="126"/>
        <v>46677</v>
      </c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56"/>
      <c r="AQ115" s="18"/>
      <c r="AR115" s="18"/>
      <c r="AS115" s="18"/>
      <c r="AT115" s="18"/>
      <c r="AU115" s="18"/>
      <c r="AV115" s="18"/>
      <c r="AW115" s="18"/>
      <c r="AX115" s="18"/>
      <c r="BG115" s="104"/>
    </row>
    <row r="116" spans="1:59" s="19" customFormat="1" ht="12.75" customHeight="1" x14ac:dyDescent="0.2">
      <c r="A116" s="44"/>
      <c r="B116" s="57"/>
      <c r="C116" s="45">
        <v>30</v>
      </c>
      <c r="D116" s="46">
        <f t="shared" si="123"/>
        <v>46678</v>
      </c>
      <c r="E116" s="46">
        <f t="shared" si="127"/>
        <v>46679</v>
      </c>
      <c r="F116" s="46">
        <f t="shared" si="127"/>
        <v>46680</v>
      </c>
      <c r="G116" s="46">
        <f t="shared" si="127"/>
        <v>46681</v>
      </c>
      <c r="H116" s="46">
        <f t="shared" si="127"/>
        <v>46682</v>
      </c>
      <c r="I116" s="46">
        <f t="shared" si="127"/>
        <v>46683</v>
      </c>
      <c r="J116" s="46">
        <f t="shared" si="127"/>
        <v>46684</v>
      </c>
      <c r="K116" s="46">
        <f t="shared" si="127"/>
        <v>46685</v>
      </c>
      <c r="L116" s="46">
        <f t="shared" si="127"/>
        <v>46686</v>
      </c>
      <c r="M116" s="46">
        <f t="shared" si="127"/>
        <v>46687</v>
      </c>
      <c r="N116" s="46">
        <f t="shared" si="127"/>
        <v>46688</v>
      </c>
      <c r="O116" s="46">
        <f t="shared" si="127"/>
        <v>46689</v>
      </c>
      <c r="P116" s="46">
        <f t="shared" si="127"/>
        <v>46690</v>
      </c>
      <c r="Q116" s="46">
        <f t="shared" si="126"/>
        <v>46691</v>
      </c>
      <c r="R116" s="46">
        <f t="shared" si="126"/>
        <v>46692</v>
      </c>
      <c r="S116" s="46">
        <f t="shared" si="126"/>
        <v>46693</v>
      </c>
      <c r="T116" s="46">
        <f t="shared" si="126"/>
        <v>46694</v>
      </c>
      <c r="U116" s="46">
        <f t="shared" si="126"/>
        <v>46695</v>
      </c>
      <c r="V116" s="46">
        <f t="shared" si="126"/>
        <v>46696</v>
      </c>
      <c r="W116" s="46">
        <f t="shared" si="126"/>
        <v>46697</v>
      </c>
      <c r="X116" s="46">
        <f t="shared" si="126"/>
        <v>46698</v>
      </c>
      <c r="Y116" s="46">
        <f t="shared" si="126"/>
        <v>46699</v>
      </c>
      <c r="Z116" s="46">
        <f t="shared" si="126"/>
        <v>46700</v>
      </c>
      <c r="AA116" s="46">
        <f t="shared" si="122"/>
        <v>46701</v>
      </c>
      <c r="AB116" s="46">
        <f t="shared" si="126"/>
        <v>46702</v>
      </c>
      <c r="AC116" s="46">
        <f t="shared" si="126"/>
        <v>46703</v>
      </c>
      <c r="AD116" s="46">
        <f t="shared" si="126"/>
        <v>46704</v>
      </c>
      <c r="AE116" s="46">
        <f t="shared" si="126"/>
        <v>46705</v>
      </c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56"/>
      <c r="AQ116" s="18"/>
      <c r="AR116" s="18"/>
      <c r="AS116" s="18"/>
      <c r="AT116" s="18"/>
      <c r="AU116" s="18"/>
      <c r="AV116" s="18"/>
      <c r="AW116" s="18"/>
      <c r="AX116" s="18"/>
      <c r="BG116" s="104"/>
    </row>
    <row r="117" spans="1:59" s="19" customFormat="1" ht="12.75" customHeight="1" x14ac:dyDescent="0.2">
      <c r="A117" s="44"/>
      <c r="B117" s="57"/>
      <c r="C117" s="45">
        <v>31</v>
      </c>
      <c r="D117" s="46">
        <f t="shared" si="123"/>
        <v>46706</v>
      </c>
      <c r="E117" s="46">
        <f t="shared" si="127"/>
        <v>46707</v>
      </c>
      <c r="F117" s="46">
        <f t="shared" si="127"/>
        <v>46708</v>
      </c>
      <c r="G117" s="46">
        <f t="shared" si="127"/>
        <v>46709</v>
      </c>
      <c r="H117" s="46">
        <f t="shared" si="127"/>
        <v>46710</v>
      </c>
      <c r="I117" s="46">
        <f t="shared" si="127"/>
        <v>46711</v>
      </c>
      <c r="J117" s="46">
        <f t="shared" si="127"/>
        <v>46712</v>
      </c>
      <c r="K117" s="46">
        <f t="shared" si="127"/>
        <v>46713</v>
      </c>
      <c r="L117" s="46">
        <f t="shared" si="127"/>
        <v>46714</v>
      </c>
      <c r="M117" s="46">
        <f t="shared" si="127"/>
        <v>46715</v>
      </c>
      <c r="N117" s="46">
        <f t="shared" si="127"/>
        <v>46716</v>
      </c>
      <c r="O117" s="46">
        <f t="shared" si="127"/>
        <v>46717</v>
      </c>
      <c r="P117" s="46">
        <f t="shared" si="127"/>
        <v>46718</v>
      </c>
      <c r="Q117" s="46">
        <f t="shared" si="126"/>
        <v>46719</v>
      </c>
      <c r="R117" s="46">
        <f t="shared" si="126"/>
        <v>46720</v>
      </c>
      <c r="S117" s="46">
        <f t="shared" si="126"/>
        <v>46721</v>
      </c>
      <c r="T117" s="46">
        <f t="shared" si="126"/>
        <v>46722</v>
      </c>
      <c r="U117" s="46">
        <f t="shared" si="126"/>
        <v>46723</v>
      </c>
      <c r="V117" s="46">
        <f t="shared" si="126"/>
        <v>46724</v>
      </c>
      <c r="W117" s="46">
        <f t="shared" si="126"/>
        <v>46725</v>
      </c>
      <c r="X117" s="46">
        <f t="shared" si="126"/>
        <v>46726</v>
      </c>
      <c r="Y117" s="46">
        <f t="shared" si="126"/>
        <v>46727</v>
      </c>
      <c r="Z117" s="46">
        <f t="shared" si="126"/>
        <v>46728</v>
      </c>
      <c r="AA117" s="46">
        <f t="shared" si="122"/>
        <v>46729</v>
      </c>
      <c r="AB117" s="46">
        <f t="shared" si="126"/>
        <v>46730</v>
      </c>
      <c r="AC117" s="46">
        <f t="shared" si="126"/>
        <v>46731</v>
      </c>
      <c r="AD117" s="46">
        <f t="shared" si="126"/>
        <v>46732</v>
      </c>
      <c r="AE117" s="46">
        <f t="shared" si="126"/>
        <v>46733</v>
      </c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56"/>
      <c r="AQ117" s="18"/>
      <c r="AR117" s="18"/>
      <c r="AS117" s="18"/>
      <c r="AT117" s="18"/>
      <c r="AU117" s="18"/>
      <c r="AV117" s="18"/>
      <c r="AW117" s="18"/>
      <c r="AX117" s="18"/>
      <c r="BG117" s="104"/>
    </row>
    <row r="118" spans="1:59" s="19" customFormat="1" ht="12.75" customHeight="1" x14ac:dyDescent="0.2">
      <c r="A118" s="44"/>
      <c r="B118" s="57"/>
      <c r="C118" s="45">
        <v>32</v>
      </c>
      <c r="D118" s="46">
        <f t="shared" si="123"/>
        <v>46734</v>
      </c>
      <c r="E118" s="46">
        <f t="shared" si="127"/>
        <v>46735</v>
      </c>
      <c r="F118" s="46">
        <f t="shared" si="127"/>
        <v>46736</v>
      </c>
      <c r="G118" s="46">
        <f t="shared" si="127"/>
        <v>46737</v>
      </c>
      <c r="H118" s="46">
        <f t="shared" si="127"/>
        <v>46738</v>
      </c>
      <c r="I118" s="46">
        <f t="shared" si="127"/>
        <v>46739</v>
      </c>
      <c r="J118" s="46">
        <f t="shared" si="127"/>
        <v>46740</v>
      </c>
      <c r="K118" s="46">
        <f t="shared" si="127"/>
        <v>46741</v>
      </c>
      <c r="L118" s="46">
        <f t="shared" si="127"/>
        <v>46742</v>
      </c>
      <c r="M118" s="46">
        <f t="shared" si="127"/>
        <v>46743</v>
      </c>
      <c r="N118" s="46">
        <f t="shared" si="127"/>
        <v>46744</v>
      </c>
      <c r="O118" s="46">
        <f t="shared" si="127"/>
        <v>46745</v>
      </c>
      <c r="P118" s="46">
        <f t="shared" si="127"/>
        <v>46746</v>
      </c>
      <c r="Q118" s="46">
        <f t="shared" si="126"/>
        <v>46747</v>
      </c>
      <c r="R118" s="46">
        <f t="shared" si="126"/>
        <v>46748</v>
      </c>
      <c r="S118" s="46">
        <f t="shared" si="126"/>
        <v>46749</v>
      </c>
      <c r="T118" s="46">
        <f t="shared" si="126"/>
        <v>46750</v>
      </c>
      <c r="U118" s="46">
        <f t="shared" si="126"/>
        <v>46751</v>
      </c>
      <c r="V118" s="46">
        <f t="shared" si="126"/>
        <v>46752</v>
      </c>
      <c r="W118" s="46">
        <f t="shared" si="126"/>
        <v>46753</v>
      </c>
      <c r="X118" s="46">
        <f t="shared" si="126"/>
        <v>46754</v>
      </c>
      <c r="Y118" s="46">
        <f t="shared" si="126"/>
        <v>46755</v>
      </c>
      <c r="Z118" s="46">
        <f t="shared" si="126"/>
        <v>46756</v>
      </c>
      <c r="AA118" s="46">
        <f t="shared" si="122"/>
        <v>46757</v>
      </c>
      <c r="AB118" s="46">
        <f t="shared" si="126"/>
        <v>46758</v>
      </c>
      <c r="AC118" s="46">
        <f t="shared" si="126"/>
        <v>46759</v>
      </c>
      <c r="AD118" s="46">
        <f t="shared" si="126"/>
        <v>46760</v>
      </c>
      <c r="AE118" s="46">
        <f t="shared" si="126"/>
        <v>46761</v>
      </c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56"/>
      <c r="AQ118" s="18"/>
      <c r="AR118" s="18"/>
      <c r="AS118" s="18"/>
      <c r="AT118" s="18"/>
      <c r="AU118" s="18"/>
      <c r="AV118" s="18"/>
      <c r="AW118" s="18"/>
      <c r="AX118" s="18"/>
      <c r="BG118" s="104"/>
    </row>
    <row r="119" spans="1:59" s="19" customFormat="1" ht="12.75" customHeight="1" x14ac:dyDescent="0.2">
      <c r="A119" s="44"/>
      <c r="B119" s="57"/>
      <c r="C119" s="45">
        <v>33</v>
      </c>
      <c r="D119" s="46">
        <f t="shared" si="123"/>
        <v>46762</v>
      </c>
      <c r="E119" s="46">
        <f t="shared" si="127"/>
        <v>46763</v>
      </c>
      <c r="F119" s="46">
        <f t="shared" si="127"/>
        <v>46764</v>
      </c>
      <c r="G119" s="46">
        <f t="shared" si="127"/>
        <v>46765</v>
      </c>
      <c r="H119" s="46">
        <f t="shared" si="127"/>
        <v>46766</v>
      </c>
      <c r="I119" s="46">
        <f t="shared" si="127"/>
        <v>46767</v>
      </c>
      <c r="J119" s="46">
        <f t="shared" si="127"/>
        <v>46768</v>
      </c>
      <c r="K119" s="46">
        <f t="shared" si="127"/>
        <v>46769</v>
      </c>
      <c r="L119" s="46">
        <f t="shared" si="127"/>
        <v>46770</v>
      </c>
      <c r="M119" s="46">
        <f t="shared" si="127"/>
        <v>46771</v>
      </c>
      <c r="N119" s="46">
        <f t="shared" si="127"/>
        <v>46772</v>
      </c>
      <c r="O119" s="46">
        <f t="shared" si="127"/>
        <v>46773</v>
      </c>
      <c r="P119" s="46">
        <f t="shared" si="127"/>
        <v>46774</v>
      </c>
      <c r="Q119" s="46">
        <f t="shared" si="126"/>
        <v>46775</v>
      </c>
      <c r="R119" s="46">
        <f t="shared" si="126"/>
        <v>46776</v>
      </c>
      <c r="S119" s="46">
        <f t="shared" si="126"/>
        <v>46777</v>
      </c>
      <c r="T119" s="46">
        <f t="shared" si="126"/>
        <v>46778</v>
      </c>
      <c r="U119" s="46">
        <f t="shared" si="126"/>
        <v>46779</v>
      </c>
      <c r="V119" s="46">
        <f t="shared" si="126"/>
        <v>46780</v>
      </c>
      <c r="W119" s="46">
        <f t="shared" si="126"/>
        <v>46781</v>
      </c>
      <c r="X119" s="46">
        <f t="shared" si="126"/>
        <v>46782</v>
      </c>
      <c r="Y119" s="46">
        <f t="shared" si="126"/>
        <v>46783</v>
      </c>
      <c r="Z119" s="46">
        <f t="shared" si="126"/>
        <v>46784</v>
      </c>
      <c r="AA119" s="46">
        <f t="shared" si="122"/>
        <v>46785</v>
      </c>
      <c r="AB119" s="46">
        <f t="shared" si="126"/>
        <v>46786</v>
      </c>
      <c r="AC119" s="46">
        <f t="shared" si="126"/>
        <v>46787</v>
      </c>
      <c r="AD119" s="46">
        <f t="shared" si="126"/>
        <v>46788</v>
      </c>
      <c r="AE119" s="46">
        <f t="shared" si="126"/>
        <v>46789</v>
      </c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56"/>
      <c r="AQ119" s="18"/>
      <c r="AR119" s="18"/>
      <c r="AS119" s="18"/>
      <c r="AT119" s="18"/>
      <c r="AU119" s="18"/>
      <c r="AV119" s="18"/>
      <c r="AW119" s="18"/>
      <c r="AX119" s="18"/>
      <c r="BG119" s="104"/>
    </row>
    <row r="120" spans="1:59" s="19" customFormat="1" ht="12.75" customHeight="1" x14ac:dyDescent="0.2">
      <c r="A120" s="44"/>
      <c r="B120" s="57"/>
      <c r="C120" s="45">
        <v>34</v>
      </c>
      <c r="D120" s="46">
        <f t="shared" si="123"/>
        <v>46790</v>
      </c>
      <c r="E120" s="46">
        <f t="shared" si="127"/>
        <v>46791</v>
      </c>
      <c r="F120" s="46">
        <f t="shared" si="127"/>
        <v>46792</v>
      </c>
      <c r="G120" s="46">
        <f t="shared" si="127"/>
        <v>46793</v>
      </c>
      <c r="H120" s="46">
        <f t="shared" si="127"/>
        <v>46794</v>
      </c>
      <c r="I120" s="46">
        <f t="shared" si="127"/>
        <v>46795</v>
      </c>
      <c r="J120" s="46">
        <f t="shared" si="127"/>
        <v>46796</v>
      </c>
      <c r="K120" s="46">
        <f t="shared" si="127"/>
        <v>46797</v>
      </c>
      <c r="L120" s="46">
        <f t="shared" si="127"/>
        <v>46798</v>
      </c>
      <c r="M120" s="46">
        <f t="shared" si="127"/>
        <v>46799</v>
      </c>
      <c r="N120" s="46">
        <f t="shared" si="127"/>
        <v>46800</v>
      </c>
      <c r="O120" s="46">
        <f t="shared" si="127"/>
        <v>46801</v>
      </c>
      <c r="P120" s="46">
        <f t="shared" si="127"/>
        <v>46802</v>
      </c>
      <c r="Q120" s="46">
        <f t="shared" si="127"/>
        <v>46803</v>
      </c>
      <c r="R120" s="46">
        <f t="shared" si="127"/>
        <v>46804</v>
      </c>
      <c r="S120" s="46">
        <f t="shared" si="127"/>
        <v>46805</v>
      </c>
      <c r="T120" s="46">
        <f t="shared" si="127"/>
        <v>46806</v>
      </c>
      <c r="U120" s="46">
        <f t="shared" ref="Q120:AE126" si="128">T120+1</f>
        <v>46807</v>
      </c>
      <c r="V120" s="46">
        <f t="shared" si="128"/>
        <v>46808</v>
      </c>
      <c r="W120" s="46">
        <f t="shared" si="128"/>
        <v>46809</v>
      </c>
      <c r="X120" s="46">
        <f t="shared" si="128"/>
        <v>46810</v>
      </c>
      <c r="Y120" s="46">
        <f t="shared" si="128"/>
        <v>46811</v>
      </c>
      <c r="Z120" s="46">
        <f t="shared" si="128"/>
        <v>46812</v>
      </c>
      <c r="AA120" s="46">
        <f t="shared" si="122"/>
        <v>46813</v>
      </c>
      <c r="AB120" s="46">
        <f t="shared" si="128"/>
        <v>46814</v>
      </c>
      <c r="AC120" s="46">
        <f t="shared" si="128"/>
        <v>46815</v>
      </c>
      <c r="AD120" s="46">
        <f t="shared" si="128"/>
        <v>46816</v>
      </c>
      <c r="AE120" s="46">
        <f t="shared" si="128"/>
        <v>46817</v>
      </c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56"/>
      <c r="AQ120" s="18"/>
      <c r="AR120" s="18"/>
      <c r="AS120" s="18"/>
      <c r="AT120" s="18"/>
      <c r="AU120" s="18"/>
      <c r="AV120" s="18"/>
      <c r="AW120" s="18"/>
      <c r="AX120" s="18"/>
      <c r="BG120" s="104"/>
    </row>
    <row r="121" spans="1:59" s="19" customFormat="1" ht="12.75" customHeight="1" x14ac:dyDescent="0.2">
      <c r="A121" s="44"/>
      <c r="B121" s="57"/>
      <c r="C121" s="45">
        <v>35</v>
      </c>
      <c r="D121" s="46">
        <f t="shared" si="123"/>
        <v>46818</v>
      </c>
      <c r="E121" s="46">
        <f t="shared" ref="E121:T126" si="129">D121+1</f>
        <v>46819</v>
      </c>
      <c r="F121" s="46">
        <f t="shared" si="129"/>
        <v>46820</v>
      </c>
      <c r="G121" s="46">
        <f t="shared" si="129"/>
        <v>46821</v>
      </c>
      <c r="H121" s="46">
        <f t="shared" si="129"/>
        <v>46822</v>
      </c>
      <c r="I121" s="46">
        <f t="shared" si="129"/>
        <v>46823</v>
      </c>
      <c r="J121" s="46">
        <f t="shared" si="129"/>
        <v>46824</v>
      </c>
      <c r="K121" s="46">
        <f t="shared" si="129"/>
        <v>46825</v>
      </c>
      <c r="L121" s="46">
        <f t="shared" si="129"/>
        <v>46826</v>
      </c>
      <c r="M121" s="46">
        <f t="shared" si="129"/>
        <v>46827</v>
      </c>
      <c r="N121" s="46">
        <f t="shared" si="129"/>
        <v>46828</v>
      </c>
      <c r="O121" s="46">
        <f t="shared" si="129"/>
        <v>46829</v>
      </c>
      <c r="P121" s="46">
        <f t="shared" si="129"/>
        <v>46830</v>
      </c>
      <c r="Q121" s="46">
        <f t="shared" si="128"/>
        <v>46831</v>
      </c>
      <c r="R121" s="46">
        <f t="shared" si="128"/>
        <v>46832</v>
      </c>
      <c r="S121" s="46">
        <f t="shared" si="128"/>
        <v>46833</v>
      </c>
      <c r="T121" s="46">
        <f t="shared" si="128"/>
        <v>46834</v>
      </c>
      <c r="U121" s="46">
        <f t="shared" si="128"/>
        <v>46835</v>
      </c>
      <c r="V121" s="46">
        <f t="shared" si="128"/>
        <v>46836</v>
      </c>
      <c r="W121" s="46">
        <f t="shared" si="128"/>
        <v>46837</v>
      </c>
      <c r="X121" s="46">
        <f t="shared" si="128"/>
        <v>46838</v>
      </c>
      <c r="Y121" s="46">
        <f t="shared" si="128"/>
        <v>46839</v>
      </c>
      <c r="Z121" s="46">
        <f t="shared" si="128"/>
        <v>46840</v>
      </c>
      <c r="AA121" s="46">
        <f t="shared" si="122"/>
        <v>46841</v>
      </c>
      <c r="AB121" s="46">
        <f t="shared" si="128"/>
        <v>46842</v>
      </c>
      <c r="AC121" s="46">
        <f t="shared" si="128"/>
        <v>46843</v>
      </c>
      <c r="AD121" s="46">
        <f t="shared" si="128"/>
        <v>46844</v>
      </c>
      <c r="AE121" s="46">
        <f t="shared" si="128"/>
        <v>46845</v>
      </c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56"/>
      <c r="AQ121" s="18"/>
      <c r="AR121" s="18"/>
      <c r="AS121" s="18"/>
      <c r="AT121" s="18"/>
      <c r="AU121" s="18"/>
      <c r="AV121" s="18"/>
      <c r="AW121" s="18"/>
      <c r="AX121" s="18"/>
      <c r="AZ121" s="18"/>
      <c r="BG121" s="104"/>
    </row>
    <row r="122" spans="1:59" s="19" customFormat="1" ht="12.75" customHeight="1" x14ac:dyDescent="0.2">
      <c r="A122" s="44"/>
      <c r="B122" s="57"/>
      <c r="C122" s="45">
        <v>36</v>
      </c>
      <c r="D122" s="46">
        <f t="shared" si="123"/>
        <v>46846</v>
      </c>
      <c r="E122" s="46">
        <f t="shared" si="129"/>
        <v>46847</v>
      </c>
      <c r="F122" s="46">
        <f t="shared" si="129"/>
        <v>46848</v>
      </c>
      <c r="G122" s="46">
        <f t="shared" si="129"/>
        <v>46849</v>
      </c>
      <c r="H122" s="46">
        <f t="shared" si="129"/>
        <v>46850</v>
      </c>
      <c r="I122" s="46">
        <f t="shared" si="129"/>
        <v>46851</v>
      </c>
      <c r="J122" s="46">
        <f t="shared" si="129"/>
        <v>46852</v>
      </c>
      <c r="K122" s="46">
        <f t="shared" si="129"/>
        <v>46853</v>
      </c>
      <c r="L122" s="46">
        <f t="shared" si="129"/>
        <v>46854</v>
      </c>
      <c r="M122" s="46">
        <f t="shared" si="129"/>
        <v>46855</v>
      </c>
      <c r="N122" s="46">
        <f t="shared" si="129"/>
        <v>46856</v>
      </c>
      <c r="O122" s="46">
        <f t="shared" si="129"/>
        <v>46857</v>
      </c>
      <c r="P122" s="46">
        <f t="shared" si="129"/>
        <v>46858</v>
      </c>
      <c r="Q122" s="46">
        <f t="shared" si="128"/>
        <v>46859</v>
      </c>
      <c r="R122" s="46">
        <f t="shared" si="128"/>
        <v>46860</v>
      </c>
      <c r="S122" s="46">
        <f t="shared" si="128"/>
        <v>46861</v>
      </c>
      <c r="T122" s="46">
        <f t="shared" si="128"/>
        <v>46862</v>
      </c>
      <c r="U122" s="46">
        <f t="shared" si="128"/>
        <v>46863</v>
      </c>
      <c r="V122" s="46">
        <f t="shared" si="128"/>
        <v>46864</v>
      </c>
      <c r="W122" s="46">
        <f t="shared" si="128"/>
        <v>46865</v>
      </c>
      <c r="X122" s="46">
        <f t="shared" si="128"/>
        <v>46866</v>
      </c>
      <c r="Y122" s="46">
        <f t="shared" si="128"/>
        <v>46867</v>
      </c>
      <c r="Z122" s="46">
        <f t="shared" si="128"/>
        <v>46868</v>
      </c>
      <c r="AA122" s="46">
        <f t="shared" si="122"/>
        <v>46869</v>
      </c>
      <c r="AB122" s="46">
        <f t="shared" si="128"/>
        <v>46870</v>
      </c>
      <c r="AC122" s="46">
        <f t="shared" si="128"/>
        <v>46871</v>
      </c>
      <c r="AD122" s="46">
        <f t="shared" si="128"/>
        <v>46872</v>
      </c>
      <c r="AE122" s="46">
        <f t="shared" si="128"/>
        <v>46873</v>
      </c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56"/>
      <c r="AQ122" s="18"/>
      <c r="AR122" s="18"/>
      <c r="AS122" s="18"/>
      <c r="AT122" s="18"/>
      <c r="AU122" s="18"/>
      <c r="AV122" s="18"/>
      <c r="AW122" s="18"/>
      <c r="AX122" s="18"/>
      <c r="AZ122" s="18"/>
      <c r="BG122" s="104"/>
    </row>
    <row r="123" spans="1:59" s="19" customFormat="1" ht="12.75" customHeight="1" x14ac:dyDescent="0.2">
      <c r="A123" s="44"/>
      <c r="B123" s="57"/>
      <c r="C123" s="45">
        <v>37</v>
      </c>
      <c r="D123" s="46">
        <f t="shared" si="123"/>
        <v>46874</v>
      </c>
      <c r="E123" s="46">
        <f t="shared" si="129"/>
        <v>46875</v>
      </c>
      <c r="F123" s="46">
        <f t="shared" si="129"/>
        <v>46876</v>
      </c>
      <c r="G123" s="46">
        <f t="shared" si="129"/>
        <v>46877</v>
      </c>
      <c r="H123" s="46">
        <f t="shared" si="129"/>
        <v>46878</v>
      </c>
      <c r="I123" s="46">
        <f t="shared" si="129"/>
        <v>46879</v>
      </c>
      <c r="J123" s="46">
        <f t="shared" si="129"/>
        <v>46880</v>
      </c>
      <c r="K123" s="46">
        <f t="shared" si="129"/>
        <v>46881</v>
      </c>
      <c r="L123" s="46">
        <f t="shared" si="129"/>
        <v>46882</v>
      </c>
      <c r="M123" s="46">
        <f t="shared" si="129"/>
        <v>46883</v>
      </c>
      <c r="N123" s="46">
        <f t="shared" si="129"/>
        <v>46884</v>
      </c>
      <c r="O123" s="46">
        <f t="shared" si="129"/>
        <v>46885</v>
      </c>
      <c r="P123" s="46">
        <f t="shared" si="129"/>
        <v>46886</v>
      </c>
      <c r="Q123" s="46">
        <f t="shared" si="128"/>
        <v>46887</v>
      </c>
      <c r="R123" s="46">
        <f t="shared" si="128"/>
        <v>46888</v>
      </c>
      <c r="S123" s="46">
        <f t="shared" si="128"/>
        <v>46889</v>
      </c>
      <c r="T123" s="46">
        <f t="shared" si="128"/>
        <v>46890</v>
      </c>
      <c r="U123" s="46">
        <f t="shared" si="128"/>
        <v>46891</v>
      </c>
      <c r="V123" s="46">
        <f t="shared" si="128"/>
        <v>46892</v>
      </c>
      <c r="W123" s="46">
        <f t="shared" si="128"/>
        <v>46893</v>
      </c>
      <c r="X123" s="46">
        <f t="shared" si="128"/>
        <v>46894</v>
      </c>
      <c r="Y123" s="46">
        <f t="shared" si="128"/>
        <v>46895</v>
      </c>
      <c r="Z123" s="46">
        <f t="shared" si="128"/>
        <v>46896</v>
      </c>
      <c r="AA123" s="46">
        <f t="shared" si="122"/>
        <v>46897</v>
      </c>
      <c r="AB123" s="46">
        <f t="shared" si="128"/>
        <v>46898</v>
      </c>
      <c r="AC123" s="46">
        <f t="shared" si="128"/>
        <v>46899</v>
      </c>
      <c r="AD123" s="46">
        <f t="shared" si="128"/>
        <v>46900</v>
      </c>
      <c r="AE123" s="46">
        <f t="shared" si="128"/>
        <v>46901</v>
      </c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56"/>
      <c r="AQ123" s="18"/>
      <c r="AR123" s="18"/>
      <c r="AS123" s="18"/>
      <c r="AT123" s="18"/>
      <c r="AU123" s="18"/>
      <c r="AV123" s="18"/>
      <c r="AW123" s="18"/>
      <c r="AX123" s="18"/>
      <c r="AZ123" s="18"/>
      <c r="BG123" s="104"/>
    </row>
    <row r="124" spans="1:59" s="19" customFormat="1" ht="12.75" customHeight="1" x14ac:dyDescent="0.2">
      <c r="A124" s="44"/>
      <c r="B124" s="57"/>
      <c r="C124" s="45">
        <v>38</v>
      </c>
      <c r="D124" s="46">
        <f t="shared" si="123"/>
        <v>46902</v>
      </c>
      <c r="E124" s="46">
        <f t="shared" si="129"/>
        <v>46903</v>
      </c>
      <c r="F124" s="46">
        <f t="shared" si="129"/>
        <v>46904</v>
      </c>
      <c r="G124" s="46">
        <f t="shared" si="129"/>
        <v>46905</v>
      </c>
      <c r="H124" s="46">
        <f t="shared" si="129"/>
        <v>46906</v>
      </c>
      <c r="I124" s="46">
        <f t="shared" si="129"/>
        <v>46907</v>
      </c>
      <c r="J124" s="46">
        <f t="shared" si="129"/>
        <v>46908</v>
      </c>
      <c r="K124" s="46">
        <f t="shared" si="129"/>
        <v>46909</v>
      </c>
      <c r="L124" s="46">
        <f t="shared" si="129"/>
        <v>46910</v>
      </c>
      <c r="M124" s="46">
        <f t="shared" si="129"/>
        <v>46911</v>
      </c>
      <c r="N124" s="46">
        <f t="shared" si="129"/>
        <v>46912</v>
      </c>
      <c r="O124" s="46">
        <f t="shared" si="129"/>
        <v>46913</v>
      </c>
      <c r="P124" s="46">
        <f t="shared" si="129"/>
        <v>46914</v>
      </c>
      <c r="Q124" s="46">
        <f t="shared" si="128"/>
        <v>46915</v>
      </c>
      <c r="R124" s="46">
        <f t="shared" si="128"/>
        <v>46916</v>
      </c>
      <c r="S124" s="46">
        <f t="shared" si="128"/>
        <v>46917</v>
      </c>
      <c r="T124" s="46">
        <f t="shared" si="128"/>
        <v>46918</v>
      </c>
      <c r="U124" s="46">
        <f t="shared" si="128"/>
        <v>46919</v>
      </c>
      <c r="V124" s="46">
        <f t="shared" si="128"/>
        <v>46920</v>
      </c>
      <c r="W124" s="46">
        <f t="shared" si="128"/>
        <v>46921</v>
      </c>
      <c r="X124" s="46">
        <f t="shared" si="128"/>
        <v>46922</v>
      </c>
      <c r="Y124" s="46">
        <f t="shared" si="128"/>
        <v>46923</v>
      </c>
      <c r="Z124" s="46">
        <f t="shared" si="128"/>
        <v>46924</v>
      </c>
      <c r="AA124" s="46">
        <f t="shared" si="122"/>
        <v>46925</v>
      </c>
      <c r="AB124" s="46">
        <f t="shared" si="128"/>
        <v>46926</v>
      </c>
      <c r="AC124" s="46">
        <f t="shared" si="128"/>
        <v>46927</v>
      </c>
      <c r="AD124" s="46">
        <f t="shared" si="128"/>
        <v>46928</v>
      </c>
      <c r="AE124" s="46">
        <f t="shared" si="128"/>
        <v>46929</v>
      </c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56"/>
      <c r="AQ124" s="18"/>
      <c r="AR124" s="18"/>
      <c r="AS124" s="18"/>
      <c r="AT124" s="18"/>
      <c r="AU124" s="18"/>
      <c r="AV124" s="18"/>
      <c r="AW124" s="18"/>
      <c r="AX124" s="18"/>
      <c r="AZ124" s="18"/>
      <c r="BG124" s="104"/>
    </row>
    <row r="125" spans="1:59" s="19" customFormat="1" ht="12.75" customHeight="1" x14ac:dyDescent="0.2">
      <c r="A125" s="44"/>
      <c r="B125" s="57"/>
      <c r="C125" s="45">
        <v>39</v>
      </c>
      <c r="D125" s="46">
        <f t="shared" si="123"/>
        <v>46930</v>
      </c>
      <c r="E125" s="46">
        <f t="shared" si="129"/>
        <v>46931</v>
      </c>
      <c r="F125" s="46">
        <f t="shared" si="129"/>
        <v>46932</v>
      </c>
      <c r="G125" s="46">
        <f t="shared" si="129"/>
        <v>46933</v>
      </c>
      <c r="H125" s="46">
        <f t="shared" si="129"/>
        <v>46934</v>
      </c>
      <c r="I125" s="46">
        <f t="shared" si="129"/>
        <v>46935</v>
      </c>
      <c r="J125" s="46">
        <f t="shared" si="129"/>
        <v>46936</v>
      </c>
      <c r="K125" s="46">
        <f t="shared" si="129"/>
        <v>46937</v>
      </c>
      <c r="L125" s="46">
        <f t="shared" si="129"/>
        <v>46938</v>
      </c>
      <c r="M125" s="46">
        <f t="shared" si="129"/>
        <v>46939</v>
      </c>
      <c r="N125" s="46">
        <f t="shared" si="129"/>
        <v>46940</v>
      </c>
      <c r="O125" s="46">
        <f t="shared" si="129"/>
        <v>46941</v>
      </c>
      <c r="P125" s="46">
        <f t="shared" si="129"/>
        <v>46942</v>
      </c>
      <c r="Q125" s="46">
        <f t="shared" si="129"/>
        <v>46943</v>
      </c>
      <c r="R125" s="46">
        <f t="shared" si="129"/>
        <v>46944</v>
      </c>
      <c r="S125" s="46">
        <f t="shared" si="129"/>
        <v>46945</v>
      </c>
      <c r="T125" s="46">
        <f t="shared" si="129"/>
        <v>46946</v>
      </c>
      <c r="U125" s="46">
        <f t="shared" si="128"/>
        <v>46947</v>
      </c>
      <c r="V125" s="46">
        <f t="shared" si="128"/>
        <v>46948</v>
      </c>
      <c r="W125" s="46">
        <f t="shared" si="128"/>
        <v>46949</v>
      </c>
      <c r="X125" s="46">
        <f t="shared" si="128"/>
        <v>46950</v>
      </c>
      <c r="Y125" s="46">
        <f t="shared" si="128"/>
        <v>46951</v>
      </c>
      <c r="Z125" s="46">
        <f t="shared" si="128"/>
        <v>46952</v>
      </c>
      <c r="AA125" s="46">
        <f t="shared" si="122"/>
        <v>46953</v>
      </c>
      <c r="AB125" s="46">
        <f t="shared" si="128"/>
        <v>46954</v>
      </c>
      <c r="AC125" s="46">
        <f t="shared" si="128"/>
        <v>46955</v>
      </c>
      <c r="AD125" s="46">
        <f t="shared" si="128"/>
        <v>46956</v>
      </c>
      <c r="AE125" s="46">
        <f t="shared" si="128"/>
        <v>46957</v>
      </c>
      <c r="AF125" s="44"/>
      <c r="AG125" s="44"/>
      <c r="AH125" s="44"/>
      <c r="AI125" s="44"/>
      <c r="AJ125" s="44"/>
      <c r="AK125" s="49"/>
      <c r="AL125" s="49"/>
      <c r="AM125" s="49"/>
      <c r="AN125" s="49"/>
      <c r="AO125" s="49"/>
      <c r="AP125" s="56"/>
      <c r="AQ125" s="18"/>
      <c r="AR125" s="18"/>
      <c r="AS125" s="18"/>
      <c r="AT125" s="18"/>
      <c r="AU125" s="18"/>
      <c r="AV125" s="18"/>
      <c r="AW125" s="18"/>
      <c r="AX125" s="18"/>
      <c r="AZ125" s="18"/>
      <c r="BA125" s="18"/>
      <c r="BB125" s="18"/>
      <c r="BG125" s="104"/>
    </row>
    <row r="126" spans="1:59" s="19" customFormat="1" ht="12.75" customHeight="1" x14ac:dyDescent="0.2">
      <c r="A126" s="44"/>
      <c r="B126" s="57"/>
      <c r="C126" s="45">
        <v>40</v>
      </c>
      <c r="D126" s="46">
        <f t="shared" si="123"/>
        <v>46958</v>
      </c>
      <c r="E126" s="46">
        <f t="shared" si="129"/>
        <v>46959</v>
      </c>
      <c r="F126" s="46">
        <f t="shared" si="129"/>
        <v>46960</v>
      </c>
      <c r="G126" s="46">
        <f t="shared" si="129"/>
        <v>46961</v>
      </c>
      <c r="H126" s="46">
        <f t="shared" si="129"/>
        <v>46962</v>
      </c>
      <c r="I126" s="46">
        <f t="shared" si="129"/>
        <v>46963</v>
      </c>
      <c r="J126" s="46">
        <f t="shared" si="129"/>
        <v>46964</v>
      </c>
      <c r="K126" s="46">
        <f t="shared" si="129"/>
        <v>46965</v>
      </c>
      <c r="L126" s="46">
        <f t="shared" si="129"/>
        <v>46966</v>
      </c>
      <c r="M126" s="46">
        <f t="shared" si="129"/>
        <v>46967</v>
      </c>
      <c r="N126" s="46">
        <f t="shared" si="129"/>
        <v>46968</v>
      </c>
      <c r="O126" s="46">
        <f t="shared" si="129"/>
        <v>46969</v>
      </c>
      <c r="P126" s="46">
        <f t="shared" si="129"/>
        <v>46970</v>
      </c>
      <c r="Q126" s="46">
        <f t="shared" si="129"/>
        <v>46971</v>
      </c>
      <c r="R126" s="46">
        <f t="shared" si="129"/>
        <v>46972</v>
      </c>
      <c r="S126" s="46">
        <f t="shared" si="129"/>
        <v>46973</v>
      </c>
      <c r="T126" s="46">
        <f t="shared" si="129"/>
        <v>46974</v>
      </c>
      <c r="U126" s="46">
        <f t="shared" si="128"/>
        <v>46975</v>
      </c>
      <c r="V126" s="46">
        <f t="shared" si="128"/>
        <v>46976</v>
      </c>
      <c r="W126" s="46">
        <f t="shared" si="128"/>
        <v>46977</v>
      </c>
      <c r="X126" s="46">
        <f t="shared" si="128"/>
        <v>46978</v>
      </c>
      <c r="Y126" s="46">
        <f t="shared" si="128"/>
        <v>46979</v>
      </c>
      <c r="Z126" s="46">
        <f t="shared" si="128"/>
        <v>46980</v>
      </c>
      <c r="AA126" s="46">
        <f t="shared" si="122"/>
        <v>46981</v>
      </c>
      <c r="AB126" s="46">
        <f t="shared" si="128"/>
        <v>46982</v>
      </c>
      <c r="AC126" s="46">
        <f t="shared" si="128"/>
        <v>46983</v>
      </c>
      <c r="AD126" s="46">
        <f t="shared" si="128"/>
        <v>46984</v>
      </c>
      <c r="AE126" s="46">
        <f t="shared" si="128"/>
        <v>46985</v>
      </c>
      <c r="AF126" s="44"/>
      <c r="AG126" s="44"/>
      <c r="AH126" s="44"/>
      <c r="AI126" s="44"/>
      <c r="AJ126" s="44"/>
      <c r="AK126" s="49"/>
      <c r="AL126" s="49"/>
      <c r="AM126" s="49"/>
      <c r="AN126" s="49"/>
      <c r="AO126" s="49"/>
      <c r="AP126" s="56"/>
      <c r="AQ126" s="18"/>
      <c r="AR126" s="18"/>
      <c r="AS126" s="18"/>
      <c r="AT126" s="18"/>
      <c r="AU126" s="18"/>
      <c r="AV126" s="18"/>
      <c r="AW126" s="18"/>
      <c r="AX126" s="18"/>
      <c r="AZ126" s="18"/>
      <c r="BA126" s="18"/>
      <c r="BB126" s="18"/>
      <c r="BG126" s="104"/>
    </row>
    <row r="127" spans="1:59" s="19" customFormat="1" ht="8.25" customHeight="1" x14ac:dyDescent="0.2">
      <c r="A127" s="18"/>
      <c r="B127" s="55"/>
      <c r="C127" s="43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4"/>
      <c r="AG127" s="44"/>
      <c r="AH127" s="44"/>
      <c r="AI127" s="44"/>
      <c r="AJ127" s="44"/>
      <c r="AK127" s="49"/>
      <c r="AL127" s="49"/>
      <c r="AM127" s="49"/>
      <c r="AN127" s="49"/>
      <c r="AO127" s="49"/>
      <c r="AP127" s="56"/>
      <c r="AQ127" s="18"/>
      <c r="AR127" s="18"/>
      <c r="AS127" s="18"/>
      <c r="AT127" s="18"/>
      <c r="AU127" s="18"/>
      <c r="AV127" s="18"/>
      <c r="AW127" s="18"/>
      <c r="AX127" s="18"/>
      <c r="AZ127" s="18"/>
      <c r="BA127" s="18"/>
      <c r="BB127" s="18"/>
      <c r="BC127" s="18"/>
      <c r="BG127" s="104"/>
    </row>
    <row r="128" spans="1:59" s="19" customFormat="1" ht="8.25" customHeight="1" thickBot="1" x14ac:dyDescent="0.25">
      <c r="A128" s="18"/>
      <c r="B128" s="59"/>
      <c r="C128" s="60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2"/>
      <c r="AG128" s="62"/>
      <c r="AH128" s="62"/>
      <c r="AI128" s="62"/>
      <c r="AJ128" s="62"/>
      <c r="AK128" s="63"/>
      <c r="AL128" s="63"/>
      <c r="AM128" s="63"/>
      <c r="AN128" s="63"/>
      <c r="AO128" s="63"/>
      <c r="AP128" s="64"/>
      <c r="AQ128" s="18"/>
      <c r="AR128" s="18"/>
      <c r="AS128" s="18"/>
      <c r="AT128" s="18"/>
      <c r="AU128" s="18"/>
      <c r="AV128" s="18"/>
      <c r="AW128" s="18"/>
      <c r="AX128" s="18"/>
      <c r="AZ128" s="18"/>
      <c r="BA128" s="18"/>
      <c r="BB128" s="18"/>
      <c r="BC128" s="18"/>
      <c r="BG128" s="104"/>
    </row>
    <row r="129" spans="1:58" s="19" customFormat="1" ht="1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/>
      <c r="AG129"/>
      <c r="AH129"/>
      <c r="AI129"/>
      <c r="AJ129"/>
      <c r="AK129"/>
      <c r="AL129"/>
      <c r="AM129"/>
      <c r="AN129"/>
      <c r="AO129"/>
      <c r="AP129"/>
      <c r="AQ129" s="3"/>
      <c r="AR129" s="3"/>
      <c r="AS129" s="3"/>
      <c r="AT129" s="3"/>
      <c r="AU129" s="3"/>
      <c r="AV129" s="3"/>
      <c r="AW129"/>
      <c r="AY129" s="18"/>
      <c r="AZ129" s="18"/>
      <c r="BA129" s="18"/>
      <c r="BB129" s="18"/>
      <c r="BF129" s="104"/>
    </row>
  </sheetData>
  <mergeCells count="390">
    <mergeCell ref="E4:S4"/>
    <mergeCell ref="AY3:BB3"/>
    <mergeCell ref="AY63:AY65"/>
    <mergeCell ref="AF14:AF18"/>
    <mergeCell ref="AW14:AW16"/>
    <mergeCell ref="AX14:AX16"/>
    <mergeCell ref="AW40:AZ41"/>
    <mergeCell ref="AZ42:AZ44"/>
    <mergeCell ref="AW47:AZ48"/>
    <mergeCell ref="AZ49:AZ51"/>
    <mergeCell ref="AW54:AZ55"/>
    <mergeCell ref="AZ56:AZ58"/>
    <mergeCell ref="AF49:AF53"/>
    <mergeCell ref="AW49:AW51"/>
    <mergeCell ref="AX49:AX51"/>
    <mergeCell ref="AO14:AO16"/>
    <mergeCell ref="AO21:AO23"/>
    <mergeCell ref="AP21:AP23"/>
    <mergeCell ref="AQ21:AQ23"/>
    <mergeCell ref="AR21:AR23"/>
    <mergeCell ref="AS21:AS23"/>
    <mergeCell ref="AT21:AT23"/>
    <mergeCell ref="AU21:AU23"/>
    <mergeCell ref="AM21:AM23"/>
    <mergeCell ref="B40:B46"/>
    <mergeCell ref="B47:B53"/>
    <mergeCell ref="B54:B60"/>
    <mergeCell ref="AK14:AK16"/>
    <mergeCell ref="AG12:AJ13"/>
    <mergeCell ref="AG14:AG16"/>
    <mergeCell ref="AH14:AH16"/>
    <mergeCell ref="AI14:AI16"/>
    <mergeCell ref="AJ14:AJ16"/>
    <mergeCell ref="AG33:AJ34"/>
    <mergeCell ref="AK33:AN34"/>
    <mergeCell ref="AG40:AJ41"/>
    <mergeCell ref="AK40:AN41"/>
    <mergeCell ref="AG47:AJ48"/>
    <mergeCell ref="AK47:AN48"/>
    <mergeCell ref="C29:C30"/>
    <mergeCell ref="B19:B25"/>
    <mergeCell ref="B26:B32"/>
    <mergeCell ref="AK12:AN13"/>
    <mergeCell ref="AL14:AL16"/>
    <mergeCell ref="AM14:AM16"/>
    <mergeCell ref="AN14:AN16"/>
    <mergeCell ref="B33:B39"/>
    <mergeCell ref="AL21:AL23"/>
    <mergeCell ref="N6:O6"/>
    <mergeCell ref="J8:K8"/>
    <mergeCell ref="E8:F8"/>
    <mergeCell ref="E5:F5"/>
    <mergeCell ref="J5:K5"/>
    <mergeCell ref="B12:B18"/>
    <mergeCell ref="E6:F6"/>
    <mergeCell ref="J6:K6"/>
    <mergeCell ref="D10:J10"/>
    <mergeCell ref="K10:Q10"/>
    <mergeCell ref="BI14:BI18"/>
    <mergeCell ref="BG14:BG18"/>
    <mergeCell ref="BH14:BH18"/>
    <mergeCell ref="BC12:BC13"/>
    <mergeCell ref="BD12:BD13"/>
    <mergeCell ref="BE12:BE13"/>
    <mergeCell ref="BF12:BF13"/>
    <mergeCell ref="BG12:BG13"/>
    <mergeCell ref="BH12:BH13"/>
    <mergeCell ref="BI12:BI13"/>
    <mergeCell ref="BC14:BC18"/>
    <mergeCell ref="BD14:BD18"/>
    <mergeCell ref="BE14:BE18"/>
    <mergeCell ref="BF14:BF18"/>
    <mergeCell ref="BG19:BG20"/>
    <mergeCell ref="BH19:BH20"/>
    <mergeCell ref="BI19:BI20"/>
    <mergeCell ref="AF21:AF25"/>
    <mergeCell ref="AW21:AW23"/>
    <mergeCell ref="AX21:AX23"/>
    <mergeCell ref="BA21:BA23"/>
    <mergeCell ref="BB21:BB23"/>
    <mergeCell ref="BC21:BC25"/>
    <mergeCell ref="BD21:BD25"/>
    <mergeCell ref="BE21:BE25"/>
    <mergeCell ref="BF21:BF25"/>
    <mergeCell ref="BG21:BG25"/>
    <mergeCell ref="AF19:AF20"/>
    <mergeCell ref="BA19:BB20"/>
    <mergeCell ref="BC19:BC20"/>
    <mergeCell ref="BD19:BD20"/>
    <mergeCell ref="BE19:BE20"/>
    <mergeCell ref="BF19:BF20"/>
    <mergeCell ref="AY21:AY23"/>
    <mergeCell ref="AZ21:AZ23"/>
    <mergeCell ref="AI21:AI23"/>
    <mergeCell ref="AJ21:AJ23"/>
    <mergeCell ref="AK21:AK23"/>
    <mergeCell ref="BF28:BF32"/>
    <mergeCell ref="BE26:BE27"/>
    <mergeCell ref="BF26:BF27"/>
    <mergeCell ref="BG26:BG27"/>
    <mergeCell ref="BH21:BH25"/>
    <mergeCell ref="BI21:BI25"/>
    <mergeCell ref="BH26:BH27"/>
    <mergeCell ref="BI26:BI27"/>
    <mergeCell ref="AF28:AF32"/>
    <mergeCell ref="AW28:AW30"/>
    <mergeCell ref="AX28:AX30"/>
    <mergeCell ref="BA28:BA30"/>
    <mergeCell ref="BB28:BB30"/>
    <mergeCell ref="BI28:BI32"/>
    <mergeCell ref="BG28:BG32"/>
    <mergeCell ref="BH28:BH32"/>
    <mergeCell ref="AF26:AF27"/>
    <mergeCell ref="BA26:BB27"/>
    <mergeCell ref="BC26:BC27"/>
    <mergeCell ref="BD26:BD27"/>
    <mergeCell ref="AY28:AY30"/>
    <mergeCell ref="AZ28:AZ30"/>
    <mergeCell ref="AG21:AG23"/>
    <mergeCell ref="AH21:AH23"/>
    <mergeCell ref="AF40:AF41"/>
    <mergeCell ref="BA40:BB41"/>
    <mergeCell ref="BC40:BC41"/>
    <mergeCell ref="BD40:BD41"/>
    <mergeCell ref="C43:C44"/>
    <mergeCell ref="BG33:BG34"/>
    <mergeCell ref="BH33:BH34"/>
    <mergeCell ref="BI33:BI34"/>
    <mergeCell ref="AF35:AF39"/>
    <mergeCell ref="AW35:AW37"/>
    <mergeCell ref="AX35:AX37"/>
    <mergeCell ref="BA35:BA37"/>
    <mergeCell ref="BB35:BB37"/>
    <mergeCell ref="BC35:BC39"/>
    <mergeCell ref="BD35:BD39"/>
    <mergeCell ref="BE35:BE39"/>
    <mergeCell ref="BF35:BF39"/>
    <mergeCell ref="BG35:BG39"/>
    <mergeCell ref="AF33:AF34"/>
    <mergeCell ref="BA33:BB34"/>
    <mergeCell ref="BC33:BC34"/>
    <mergeCell ref="AF42:AF46"/>
    <mergeCell ref="AW42:AW44"/>
    <mergeCell ref="AY42:AY44"/>
    <mergeCell ref="AX56:AX58"/>
    <mergeCell ref="BG47:BG48"/>
    <mergeCell ref="BH47:BH48"/>
    <mergeCell ref="BI47:BI48"/>
    <mergeCell ref="BG49:BG53"/>
    <mergeCell ref="BG54:BG55"/>
    <mergeCell ref="BH49:BH53"/>
    <mergeCell ref="BI49:BI53"/>
    <mergeCell ref="BG56:BG60"/>
    <mergeCell ref="BH56:BH60"/>
    <mergeCell ref="BH54:BH55"/>
    <mergeCell ref="BI54:BI55"/>
    <mergeCell ref="AY56:AY58"/>
    <mergeCell ref="BI56:BI60"/>
    <mergeCell ref="AO54:AR55"/>
    <mergeCell ref="AS54:AV55"/>
    <mergeCell ref="BF40:BF41"/>
    <mergeCell ref="BG40:BG41"/>
    <mergeCell ref="BH35:BH39"/>
    <mergeCell ref="BI35:BI39"/>
    <mergeCell ref="BH40:BH41"/>
    <mergeCell ref="BI40:BI41"/>
    <mergeCell ref="BA42:BA44"/>
    <mergeCell ref="BB42:BB44"/>
    <mergeCell ref="BI42:BI46"/>
    <mergeCell ref="BG42:BG46"/>
    <mergeCell ref="BH42:BH46"/>
    <mergeCell ref="BC42:BC46"/>
    <mergeCell ref="BF42:BF46"/>
    <mergeCell ref="BF47:BF48"/>
    <mergeCell ref="BF49:BF53"/>
    <mergeCell ref="BF54:BF55"/>
    <mergeCell ref="AO40:AR41"/>
    <mergeCell ref="AS40:AV41"/>
    <mergeCell ref="AP42:AP44"/>
    <mergeCell ref="AQ42:AQ44"/>
    <mergeCell ref="AR42:AR44"/>
    <mergeCell ref="AT49:AT51"/>
    <mergeCell ref="AZ14:AZ16"/>
    <mergeCell ref="AW12:AZ13"/>
    <mergeCell ref="AW19:AZ20"/>
    <mergeCell ref="AW26:AZ27"/>
    <mergeCell ref="AW33:AZ34"/>
    <mergeCell ref="AZ35:AZ37"/>
    <mergeCell ref="Y10:AE10"/>
    <mergeCell ref="BD56:BD60"/>
    <mergeCell ref="BE56:BE60"/>
    <mergeCell ref="AF56:AF60"/>
    <mergeCell ref="AW56:AW58"/>
    <mergeCell ref="BA56:BA58"/>
    <mergeCell ref="BB56:BB58"/>
    <mergeCell ref="BA49:BA51"/>
    <mergeCell ref="BB49:BB51"/>
    <mergeCell ref="BC49:BC53"/>
    <mergeCell ref="BD49:BD53"/>
    <mergeCell ref="BE49:BE53"/>
    <mergeCell ref="BE54:BE55"/>
    <mergeCell ref="AF54:AF55"/>
    <mergeCell ref="BA54:BB55"/>
    <mergeCell ref="BC54:BC55"/>
    <mergeCell ref="BD54:BD55"/>
    <mergeCell ref="AG54:AJ55"/>
    <mergeCell ref="BI63:BI67"/>
    <mergeCell ref="BG61:BG62"/>
    <mergeCell ref="BH61:BH62"/>
    <mergeCell ref="BI61:BI62"/>
    <mergeCell ref="BE61:BE62"/>
    <mergeCell ref="BF63:BF67"/>
    <mergeCell ref="BF61:BF62"/>
    <mergeCell ref="BF56:BF60"/>
    <mergeCell ref="BG63:BG67"/>
    <mergeCell ref="BH63:BH67"/>
    <mergeCell ref="BE63:BE67"/>
    <mergeCell ref="BD63:BD67"/>
    <mergeCell ref="AF61:AF62"/>
    <mergeCell ref="BA61:BB62"/>
    <mergeCell ref="BC61:BC62"/>
    <mergeCell ref="BD61:BD62"/>
    <mergeCell ref="BC56:BC60"/>
    <mergeCell ref="BF33:BF34"/>
    <mergeCell ref="AF63:AF67"/>
    <mergeCell ref="AW63:AW65"/>
    <mergeCell ref="AX63:AX65"/>
    <mergeCell ref="BA63:BA65"/>
    <mergeCell ref="BB63:BB65"/>
    <mergeCell ref="BC63:BC67"/>
    <mergeCell ref="AY49:AY51"/>
    <mergeCell ref="AF47:AF48"/>
    <mergeCell ref="BA47:BB48"/>
    <mergeCell ref="BC47:BC48"/>
    <mergeCell ref="BD47:BD48"/>
    <mergeCell ref="BE47:BE48"/>
    <mergeCell ref="BE40:BE41"/>
    <mergeCell ref="BD42:BD46"/>
    <mergeCell ref="BE42:BE46"/>
    <mergeCell ref="AK54:AN55"/>
    <mergeCell ref="AW61:AZ62"/>
    <mergeCell ref="AZ63:AZ65"/>
    <mergeCell ref="AW6:BB6"/>
    <mergeCell ref="BE33:BE34"/>
    <mergeCell ref="B10:B11"/>
    <mergeCell ref="C10:C11"/>
    <mergeCell ref="C15:C16"/>
    <mergeCell ref="C22:C23"/>
    <mergeCell ref="C36:C37"/>
    <mergeCell ref="BC28:BC32"/>
    <mergeCell ref="BD28:BD32"/>
    <mergeCell ref="BE28:BE32"/>
    <mergeCell ref="C50:C51"/>
    <mergeCell ref="C57:C58"/>
    <mergeCell ref="C64:C65"/>
    <mergeCell ref="AX42:AX44"/>
    <mergeCell ref="R10:X10"/>
    <mergeCell ref="BD33:BD34"/>
    <mergeCell ref="AF12:AF13"/>
    <mergeCell ref="BA12:BB13"/>
    <mergeCell ref="AY14:AY16"/>
    <mergeCell ref="AY35:AY37"/>
    <mergeCell ref="BA14:BA16"/>
    <mergeCell ref="BB14:BB16"/>
    <mergeCell ref="AS12:AV13"/>
    <mergeCell ref="AP14:AP16"/>
    <mergeCell ref="AQ14:AQ16"/>
    <mergeCell ref="AR14:AR16"/>
    <mergeCell ref="AV14:AV16"/>
    <mergeCell ref="AO12:AR13"/>
    <mergeCell ref="AS14:AS16"/>
    <mergeCell ref="AT14:AT16"/>
    <mergeCell ref="AG19:AJ20"/>
    <mergeCell ref="AK19:AN20"/>
    <mergeCell ref="AO19:AR20"/>
    <mergeCell ref="AS19:AV20"/>
    <mergeCell ref="AU14:AU16"/>
    <mergeCell ref="AV21:AV23"/>
    <mergeCell ref="AG26:AJ27"/>
    <mergeCell ref="AK26:AN27"/>
    <mergeCell ref="AO26:AR27"/>
    <mergeCell ref="AS26:AV27"/>
    <mergeCell ref="AG28:AG30"/>
    <mergeCell ref="AH28:AH30"/>
    <mergeCell ref="AI28:AI30"/>
    <mergeCell ref="AJ28:AJ30"/>
    <mergeCell ref="AK28:AK30"/>
    <mergeCell ref="AL28:AL30"/>
    <mergeCell ref="AM28:AM30"/>
    <mergeCell ref="AN28:AN30"/>
    <mergeCell ref="AO28:AO30"/>
    <mergeCell ref="AP28:AP30"/>
    <mergeCell ref="AQ28:AQ30"/>
    <mergeCell ref="AR28:AR30"/>
    <mergeCell ref="AS28:AS30"/>
    <mergeCell ref="AT28:AT30"/>
    <mergeCell ref="AU28:AU30"/>
    <mergeCell ref="AV28:AV30"/>
    <mergeCell ref="AN21:AN23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AO35:AO37"/>
    <mergeCell ref="AO33:AR34"/>
    <mergeCell ref="AS33:AV34"/>
    <mergeCell ref="AP35:AP37"/>
    <mergeCell ref="AQ35:AQ37"/>
    <mergeCell ref="AR35:AR37"/>
    <mergeCell ref="AS35:AS37"/>
    <mergeCell ref="AT35:AT37"/>
    <mergeCell ref="AU35:AU37"/>
    <mergeCell ref="AV35:AV37"/>
    <mergeCell ref="AU49:AU51"/>
    <mergeCell ref="AV49:AV51"/>
    <mergeCell ref="AI42:AI44"/>
    <mergeCell ref="AJ42:AJ44"/>
    <mergeCell ref="AK42:AK44"/>
    <mergeCell ref="AL42:AL44"/>
    <mergeCell ref="AM42:AM44"/>
    <mergeCell ref="AN42:AN44"/>
    <mergeCell ref="AO42:AO44"/>
    <mergeCell ref="AS42:AS44"/>
    <mergeCell ref="AT42:AT44"/>
    <mergeCell ref="AU42:AU44"/>
    <mergeCell ref="AV42:AV44"/>
    <mergeCell ref="AG42:AG44"/>
    <mergeCell ref="AH42:AH44"/>
    <mergeCell ref="AP56:AP58"/>
    <mergeCell ref="AQ56:AQ58"/>
    <mergeCell ref="AR56:AR58"/>
    <mergeCell ref="AS56:AS58"/>
    <mergeCell ref="AT56:AT58"/>
    <mergeCell ref="AU56:AU58"/>
    <mergeCell ref="AV56:AV58"/>
    <mergeCell ref="AO47:AR48"/>
    <mergeCell ref="AS47:AV48"/>
    <mergeCell ref="AG49:AG51"/>
    <mergeCell ref="AH49:AH51"/>
    <mergeCell ref="AI49:AI51"/>
    <mergeCell ref="AJ49:AJ51"/>
    <mergeCell ref="AK49:AK51"/>
    <mergeCell ref="AL49:AL51"/>
    <mergeCell ref="AM49:AM51"/>
    <mergeCell ref="AN49:AN51"/>
    <mergeCell ref="AO49:AO51"/>
    <mergeCell ref="AP49:AP51"/>
    <mergeCell ref="AQ49:AQ51"/>
    <mergeCell ref="AR49:AR51"/>
    <mergeCell ref="AS49:AS51"/>
    <mergeCell ref="AK61:AN62"/>
    <mergeCell ref="AO61:AR62"/>
    <mergeCell ref="AS61:AV62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AO56:AO58"/>
    <mergeCell ref="AW69:AX69"/>
    <mergeCell ref="AQ69:AV69"/>
    <mergeCell ref="B75:J76"/>
    <mergeCell ref="AP63:AP65"/>
    <mergeCell ref="AQ63:AQ65"/>
    <mergeCell ref="AR63:AR65"/>
    <mergeCell ref="AS63:AS65"/>
    <mergeCell ref="AT63:AT65"/>
    <mergeCell ref="AU63:AU65"/>
    <mergeCell ref="AV63:AV65"/>
    <mergeCell ref="B69:E70"/>
    <mergeCell ref="B73:G74"/>
    <mergeCell ref="AG63:AG65"/>
    <mergeCell ref="AH63:AH65"/>
    <mergeCell ref="AI63:AI65"/>
    <mergeCell ref="AJ63:AJ65"/>
    <mergeCell ref="AK63:AK65"/>
    <mergeCell ref="AL63:AL65"/>
    <mergeCell ref="AM63:AM65"/>
    <mergeCell ref="AN63:AN65"/>
    <mergeCell ref="AO63:AO65"/>
    <mergeCell ref="B61:B67"/>
    <mergeCell ref="B71:J72"/>
    <mergeCell ref="AG61:AJ62"/>
  </mergeCells>
  <phoneticPr fontId="1"/>
  <conditionalFormatting sqref="D12:AE17 D18:V18 Y18:AC18">
    <cfRule type="expression" dxfId="280" priority="339">
      <formula>COUNTIF(祝日,D$12)=1</formula>
    </cfRule>
    <cfRule type="expression" dxfId="279" priority="342">
      <formula>WEEKDAY(D$12)=7</formula>
    </cfRule>
    <cfRule type="expression" dxfId="278" priority="343">
      <formula>WEEKDAY(D$12)=1</formula>
    </cfRule>
  </conditionalFormatting>
  <conditionalFormatting sqref="D19:AE23 D24:H25 R24:V25 Y24:AC25 K24:O25">
    <cfRule type="expression" dxfId="277" priority="183">
      <formula>COUNTIF(祝日,D$19)=1</formula>
    </cfRule>
    <cfRule type="expression" dxfId="276" priority="184">
      <formula>WEEKDAY(D$19)=7</formula>
    </cfRule>
    <cfRule type="expression" dxfId="275" priority="185">
      <formula>WEEKDAY(D$19)=1</formula>
    </cfRule>
  </conditionalFormatting>
  <conditionalFormatting sqref="D26:AE30 D31:H32 K31:O32 R31:V32 Y31:AC32">
    <cfRule type="expression" dxfId="274" priority="180">
      <formula>COUNTIF(祝日,D$26)=1</formula>
    </cfRule>
    <cfRule type="expression" dxfId="273" priority="181">
      <formula>WEEKDAY(D$26)=7</formula>
    </cfRule>
    <cfRule type="expression" dxfId="272" priority="182">
      <formula>WEEKDAY(D$26)=1</formula>
    </cfRule>
  </conditionalFormatting>
  <conditionalFormatting sqref="D33:AE37 D38:H39 Y38:AC39 R38:V39 K38:O39">
    <cfRule type="expression" dxfId="271" priority="177">
      <formula>COUNTIF(祝日,D$33)=1</formula>
    </cfRule>
    <cfRule type="expression" dxfId="270" priority="178">
      <formula>WEEKDAY(D$33)=7</formula>
    </cfRule>
    <cfRule type="expression" dxfId="269" priority="179">
      <formula>WEEKDAY(D$33)=1</formula>
    </cfRule>
  </conditionalFormatting>
  <conditionalFormatting sqref="D40:AE44 D45:H46 K45:O46 R45:V46 Y45:AC46">
    <cfRule type="expression" dxfId="268" priority="195">
      <formula>COUNTIF(祝日,D$40)=1</formula>
    </cfRule>
    <cfRule type="expression" dxfId="267" priority="196">
      <formula>WEEKDAY(D$40)=7</formula>
    </cfRule>
    <cfRule type="expression" dxfId="266" priority="197">
      <formula>WEEKDAY(D$40)=1</formula>
    </cfRule>
  </conditionalFormatting>
  <conditionalFormatting sqref="D47:AE51 Y52:AC53 D52:H53 R52:V53 K52:O53">
    <cfRule type="expression" dxfId="265" priority="192">
      <formula>COUNTIF(祝日,D$47)=1</formula>
    </cfRule>
    <cfRule type="expression" dxfId="264" priority="193">
      <formula>WEEKDAY(D$47)=7</formula>
    </cfRule>
    <cfRule type="expression" dxfId="263" priority="194">
      <formula>WEEKDAY(D$47)=1</formula>
    </cfRule>
  </conditionalFormatting>
  <conditionalFormatting sqref="D54:AE58 D59:H60 Y59:AC60 K59:O60 R59:V60">
    <cfRule type="expression" dxfId="262" priority="189">
      <formula>COUNTIF(祝日,D$54)=1</formula>
    </cfRule>
    <cfRule type="expression" dxfId="261" priority="190">
      <formula>WEEKDAY(D$54)=7</formula>
    </cfRule>
    <cfRule type="expression" dxfId="260" priority="191">
      <formula>WEEKDAY(D$54)=1</formula>
    </cfRule>
  </conditionalFormatting>
  <conditionalFormatting sqref="D61:AE65 D66:H67 K66:O67 R66:V67 Y66:AE67">
    <cfRule type="expression" dxfId="259" priority="186">
      <formula>COUNTIF(祝日,D$61)=1</formula>
    </cfRule>
    <cfRule type="expression" dxfId="258" priority="187">
      <formula>WEEKDAY(D$61)=7</formula>
    </cfRule>
    <cfRule type="expression" dxfId="257" priority="188">
      <formula>WEEKDAY(D$61)=1</formula>
    </cfRule>
  </conditionalFormatting>
  <conditionalFormatting sqref="B72:J72 B76:J76 AH71:AP71 AH75:AP75 AH78:AP78">
    <cfRule type="expression" dxfId="256" priority="174">
      <formula>$BB$4="★"</formula>
    </cfRule>
  </conditionalFormatting>
  <conditionalFormatting sqref="AQ69:AX69">
    <cfRule type="expression" dxfId="255" priority="170">
      <formula>$BB$4="★"</formula>
    </cfRule>
  </conditionalFormatting>
  <conditionalFormatting sqref="AZ72">
    <cfRule type="expression" dxfId="254" priority="168">
      <formula>$BB$4="★"</formula>
    </cfRule>
  </conditionalFormatting>
  <conditionalFormatting sqref="A69:AQ69 AW69:BB69 A70:BB70 A71:AY71 BB71 A72:BB78">
    <cfRule type="expression" dxfId="253" priority="167">
      <formula>$BB$4&lt;&gt;"★"</formula>
    </cfRule>
  </conditionalFormatting>
  <conditionalFormatting sqref="AG12:AZ67">
    <cfRule type="cellIs" dxfId="252" priority="166" operator="equal">
      <formula>"未達成"</formula>
    </cfRule>
  </conditionalFormatting>
  <conditionalFormatting sqref="I31:J31">
    <cfRule type="expression" dxfId="251" priority="163">
      <formula>COUNTIF(祝日,I$12)=1</formula>
    </cfRule>
    <cfRule type="expression" dxfId="250" priority="164">
      <formula>WEEKDAY(I$12)=7</formula>
    </cfRule>
    <cfRule type="expression" dxfId="249" priority="165">
      <formula>WEEKDAY(I$12)=1</formula>
    </cfRule>
  </conditionalFormatting>
  <conditionalFormatting sqref="P31:Q31">
    <cfRule type="expression" dxfId="248" priority="160">
      <formula>COUNTIF(祝日,P$12)=1</formula>
    </cfRule>
    <cfRule type="expression" dxfId="247" priority="161">
      <formula>WEEKDAY(P$12)=7</formula>
    </cfRule>
    <cfRule type="expression" dxfId="246" priority="162">
      <formula>WEEKDAY(P$12)=1</formula>
    </cfRule>
  </conditionalFormatting>
  <conditionalFormatting sqref="W31:X31">
    <cfRule type="expression" dxfId="245" priority="157">
      <formula>COUNTIF(祝日,W$12)=1</formula>
    </cfRule>
    <cfRule type="expression" dxfId="244" priority="158">
      <formula>WEEKDAY(W$12)=7</formula>
    </cfRule>
    <cfRule type="expression" dxfId="243" priority="159">
      <formula>WEEKDAY(W$12)=1</formula>
    </cfRule>
  </conditionalFormatting>
  <conditionalFormatting sqref="AD31:AE31">
    <cfRule type="expression" dxfId="242" priority="154">
      <formula>COUNTIF(祝日,AD$12)=1</formula>
    </cfRule>
    <cfRule type="expression" dxfId="241" priority="155">
      <formula>WEEKDAY(AD$12)=7</formula>
    </cfRule>
    <cfRule type="expression" dxfId="240" priority="156">
      <formula>WEEKDAY(AD$12)=1</formula>
    </cfRule>
  </conditionalFormatting>
  <conditionalFormatting sqref="I38:J38">
    <cfRule type="expression" dxfId="239" priority="151">
      <formula>COUNTIF(祝日,I$12)=1</formula>
    </cfRule>
    <cfRule type="expression" dxfId="238" priority="152">
      <formula>WEEKDAY(I$12)=7</formula>
    </cfRule>
    <cfRule type="expression" dxfId="237" priority="153">
      <formula>WEEKDAY(I$12)=1</formula>
    </cfRule>
  </conditionalFormatting>
  <conditionalFormatting sqref="P38:Q38">
    <cfRule type="expression" dxfId="236" priority="148">
      <formula>COUNTIF(祝日,P$12)=1</formula>
    </cfRule>
    <cfRule type="expression" dxfId="235" priority="149">
      <formula>WEEKDAY(P$12)=7</formula>
    </cfRule>
    <cfRule type="expression" dxfId="234" priority="150">
      <formula>WEEKDAY(P$12)=1</formula>
    </cfRule>
  </conditionalFormatting>
  <conditionalFormatting sqref="W38:X38">
    <cfRule type="expression" dxfId="233" priority="145">
      <formula>COUNTIF(祝日,W$12)=1</formula>
    </cfRule>
    <cfRule type="expression" dxfId="232" priority="146">
      <formula>WEEKDAY(W$12)=7</formula>
    </cfRule>
    <cfRule type="expression" dxfId="231" priority="147">
      <formula>WEEKDAY(W$12)=1</formula>
    </cfRule>
  </conditionalFormatting>
  <conditionalFormatting sqref="AD38:AE38">
    <cfRule type="expression" dxfId="230" priority="142">
      <formula>COUNTIF(祝日,AD$12)=1</formula>
    </cfRule>
    <cfRule type="expression" dxfId="229" priority="143">
      <formula>WEEKDAY(AD$12)=7</formula>
    </cfRule>
    <cfRule type="expression" dxfId="228" priority="144">
      <formula>WEEKDAY(AD$12)=1</formula>
    </cfRule>
  </conditionalFormatting>
  <conditionalFormatting sqref="AD45:AE45">
    <cfRule type="expression" dxfId="227" priority="139">
      <formula>COUNTIF(祝日,AD$12)=1</formula>
    </cfRule>
    <cfRule type="expression" dxfId="226" priority="140">
      <formula>WEEKDAY(AD$12)=7</formula>
    </cfRule>
    <cfRule type="expression" dxfId="225" priority="141">
      <formula>WEEKDAY(AD$12)=1</formula>
    </cfRule>
  </conditionalFormatting>
  <conditionalFormatting sqref="W45:X45">
    <cfRule type="expression" dxfId="224" priority="136">
      <formula>COUNTIF(祝日,W$12)=1</formula>
    </cfRule>
    <cfRule type="expression" dxfId="223" priority="137">
      <formula>WEEKDAY(W$12)=7</formula>
    </cfRule>
    <cfRule type="expression" dxfId="222" priority="138">
      <formula>WEEKDAY(W$12)=1</formula>
    </cfRule>
  </conditionalFormatting>
  <conditionalFormatting sqref="P45:Q45">
    <cfRule type="expression" dxfId="221" priority="133">
      <formula>COUNTIF(祝日,P$12)=1</formula>
    </cfRule>
    <cfRule type="expression" dxfId="220" priority="134">
      <formula>WEEKDAY(P$12)=7</formula>
    </cfRule>
    <cfRule type="expression" dxfId="219" priority="135">
      <formula>WEEKDAY(P$12)=1</formula>
    </cfRule>
  </conditionalFormatting>
  <conditionalFormatting sqref="I45:J45">
    <cfRule type="expression" dxfId="218" priority="130">
      <formula>COUNTIF(祝日,I$12)=1</formula>
    </cfRule>
    <cfRule type="expression" dxfId="217" priority="131">
      <formula>WEEKDAY(I$12)=7</formula>
    </cfRule>
    <cfRule type="expression" dxfId="216" priority="132">
      <formula>WEEKDAY(I$12)=1</formula>
    </cfRule>
  </conditionalFormatting>
  <conditionalFormatting sqref="I59:J59">
    <cfRule type="expression" dxfId="215" priority="127">
      <formula>COUNTIF(祝日,I$12)=1</formula>
    </cfRule>
    <cfRule type="expression" dxfId="214" priority="128">
      <formula>WEEKDAY(I$12)=7</formula>
    </cfRule>
    <cfRule type="expression" dxfId="213" priority="129">
      <formula>WEEKDAY(I$12)=1</formula>
    </cfRule>
  </conditionalFormatting>
  <conditionalFormatting sqref="P59:Q59">
    <cfRule type="expression" dxfId="212" priority="124">
      <formula>COUNTIF(祝日,P$12)=1</formula>
    </cfRule>
    <cfRule type="expression" dxfId="211" priority="125">
      <formula>WEEKDAY(P$12)=7</formula>
    </cfRule>
    <cfRule type="expression" dxfId="210" priority="126">
      <formula>WEEKDAY(P$12)=1</formula>
    </cfRule>
  </conditionalFormatting>
  <conditionalFormatting sqref="W59:X59">
    <cfRule type="expression" dxfId="209" priority="121">
      <formula>COUNTIF(祝日,W$12)=1</formula>
    </cfRule>
    <cfRule type="expression" dxfId="208" priority="122">
      <formula>WEEKDAY(W$12)=7</formula>
    </cfRule>
    <cfRule type="expression" dxfId="207" priority="123">
      <formula>WEEKDAY(W$12)=1</formula>
    </cfRule>
  </conditionalFormatting>
  <conditionalFormatting sqref="AD59:AE59">
    <cfRule type="expression" dxfId="206" priority="118">
      <formula>COUNTIF(祝日,AD$12)=1</formula>
    </cfRule>
    <cfRule type="expression" dxfId="205" priority="119">
      <formula>WEEKDAY(AD$12)=7</formula>
    </cfRule>
    <cfRule type="expression" dxfId="204" priority="120">
      <formula>WEEKDAY(AD$12)=1</formula>
    </cfRule>
  </conditionalFormatting>
  <conditionalFormatting sqref="I66:J67">
    <cfRule type="expression" dxfId="203" priority="115">
      <formula>COUNTIF(祝日,I$12)=1</formula>
    </cfRule>
    <cfRule type="expression" dxfId="202" priority="116">
      <formula>WEEKDAY(I$12)=7</formula>
    </cfRule>
    <cfRule type="expression" dxfId="201" priority="117">
      <formula>WEEKDAY(I$12)=1</formula>
    </cfRule>
  </conditionalFormatting>
  <conditionalFormatting sqref="I46:J46">
    <cfRule type="expression" dxfId="200" priority="112">
      <formula>COUNTIF(祝日,I$12)=1</formula>
    </cfRule>
    <cfRule type="expression" dxfId="199" priority="113">
      <formula>WEEKDAY(I$12)=7</formula>
    </cfRule>
    <cfRule type="expression" dxfId="198" priority="114">
      <formula>WEEKDAY(I$12)=1</formula>
    </cfRule>
  </conditionalFormatting>
  <conditionalFormatting sqref="P46:Q46">
    <cfRule type="expression" dxfId="197" priority="109">
      <formula>COUNTIF(祝日,P$12)=1</formula>
    </cfRule>
    <cfRule type="expression" dxfId="196" priority="110">
      <formula>WEEKDAY(P$12)=7</formula>
    </cfRule>
    <cfRule type="expression" dxfId="195" priority="111">
      <formula>WEEKDAY(P$12)=1</formula>
    </cfRule>
  </conditionalFormatting>
  <conditionalFormatting sqref="W46:X46">
    <cfRule type="expression" dxfId="194" priority="106">
      <formula>COUNTIF(祝日,W$12)=1</formula>
    </cfRule>
    <cfRule type="expression" dxfId="193" priority="107">
      <formula>WEEKDAY(W$12)=7</formula>
    </cfRule>
    <cfRule type="expression" dxfId="192" priority="108">
      <formula>WEEKDAY(W$12)=1</formula>
    </cfRule>
  </conditionalFormatting>
  <conditionalFormatting sqref="AD46:AE46">
    <cfRule type="expression" dxfId="191" priority="103">
      <formula>COUNTIF(祝日,AD$12)=1</formula>
    </cfRule>
    <cfRule type="expression" dxfId="190" priority="104">
      <formula>WEEKDAY(AD$12)=7</formula>
    </cfRule>
    <cfRule type="expression" dxfId="189" priority="105">
      <formula>WEEKDAY(AD$12)=1</formula>
    </cfRule>
  </conditionalFormatting>
  <conditionalFormatting sqref="AD39:AE39">
    <cfRule type="expression" dxfId="188" priority="100">
      <formula>COUNTIF(祝日,AD$12)=1</formula>
    </cfRule>
    <cfRule type="expression" dxfId="187" priority="101">
      <formula>WEEKDAY(AD$12)=7</formula>
    </cfRule>
    <cfRule type="expression" dxfId="186" priority="102">
      <formula>WEEKDAY(AD$12)=1</formula>
    </cfRule>
  </conditionalFormatting>
  <conditionalFormatting sqref="W39:X39">
    <cfRule type="expression" dxfId="185" priority="97">
      <formula>COUNTIF(祝日,W$12)=1</formula>
    </cfRule>
    <cfRule type="expression" dxfId="184" priority="98">
      <formula>WEEKDAY(W$12)=7</formula>
    </cfRule>
    <cfRule type="expression" dxfId="183" priority="99">
      <formula>WEEKDAY(W$12)=1</formula>
    </cfRule>
  </conditionalFormatting>
  <conditionalFormatting sqref="P39:Q39">
    <cfRule type="expression" dxfId="182" priority="94">
      <formula>COUNTIF(祝日,P$12)=1</formula>
    </cfRule>
    <cfRule type="expression" dxfId="181" priority="95">
      <formula>WEEKDAY(P$12)=7</formula>
    </cfRule>
    <cfRule type="expression" dxfId="180" priority="96">
      <formula>WEEKDAY(P$12)=1</formula>
    </cfRule>
  </conditionalFormatting>
  <conditionalFormatting sqref="I39:J39">
    <cfRule type="expression" dxfId="179" priority="91">
      <formula>COUNTIF(祝日,I$12)=1</formula>
    </cfRule>
    <cfRule type="expression" dxfId="178" priority="92">
      <formula>WEEKDAY(I$12)=7</formula>
    </cfRule>
    <cfRule type="expression" dxfId="177" priority="93">
      <formula>WEEKDAY(I$12)=1</formula>
    </cfRule>
  </conditionalFormatting>
  <conditionalFormatting sqref="W18:X18">
    <cfRule type="expression" dxfId="176" priority="88">
      <formula>COUNTIF(祝日,W$12)=1</formula>
    </cfRule>
    <cfRule type="expression" dxfId="175" priority="89">
      <formula>WEEKDAY(W$12)=7</formula>
    </cfRule>
    <cfRule type="expression" dxfId="174" priority="90">
      <formula>WEEKDAY(W$12)=1</formula>
    </cfRule>
  </conditionalFormatting>
  <conditionalFormatting sqref="AD18:AE18">
    <cfRule type="expression" dxfId="173" priority="85">
      <formula>COUNTIF(祝日,AD$12)=1</formula>
    </cfRule>
    <cfRule type="expression" dxfId="172" priority="86">
      <formula>WEEKDAY(AD$12)=7</formula>
    </cfRule>
    <cfRule type="expression" dxfId="171" priority="87">
      <formula>WEEKDAY(AD$12)=1</formula>
    </cfRule>
  </conditionalFormatting>
  <conditionalFormatting sqref="I32:J32">
    <cfRule type="expression" dxfId="170" priority="82">
      <formula>COUNTIF(祝日,I$12)=1</formula>
    </cfRule>
    <cfRule type="expression" dxfId="169" priority="83">
      <formula>WEEKDAY(I$12)=7</formula>
    </cfRule>
    <cfRule type="expression" dxfId="168" priority="84">
      <formula>WEEKDAY(I$12)=1</formula>
    </cfRule>
  </conditionalFormatting>
  <conditionalFormatting sqref="P32:Q32">
    <cfRule type="expression" dxfId="167" priority="79">
      <formula>COUNTIF(祝日,P$12)=1</formula>
    </cfRule>
    <cfRule type="expression" dxfId="166" priority="80">
      <formula>WEEKDAY(P$12)=7</formula>
    </cfRule>
    <cfRule type="expression" dxfId="165" priority="81">
      <formula>WEEKDAY(P$12)=1</formula>
    </cfRule>
  </conditionalFormatting>
  <conditionalFormatting sqref="W32:X32">
    <cfRule type="expression" dxfId="164" priority="76">
      <formula>COUNTIF(祝日,W$12)=1</formula>
    </cfRule>
    <cfRule type="expression" dxfId="163" priority="77">
      <formula>WEEKDAY(W$12)=7</formula>
    </cfRule>
    <cfRule type="expression" dxfId="162" priority="78">
      <formula>WEEKDAY(W$12)=1</formula>
    </cfRule>
  </conditionalFormatting>
  <conditionalFormatting sqref="AD32:AE32">
    <cfRule type="expression" dxfId="161" priority="73">
      <formula>COUNTIF(祝日,AD$12)=1</formula>
    </cfRule>
    <cfRule type="expression" dxfId="160" priority="74">
      <formula>WEEKDAY(AD$12)=7</formula>
    </cfRule>
    <cfRule type="expression" dxfId="159" priority="75">
      <formula>WEEKDAY(AD$12)=1</formula>
    </cfRule>
  </conditionalFormatting>
  <conditionalFormatting sqref="AD24:AE24">
    <cfRule type="expression" dxfId="158" priority="70">
      <formula>COUNTIF(祝日,AD$12)=1</formula>
    </cfRule>
    <cfRule type="expression" dxfId="157" priority="71">
      <formula>WEEKDAY(AD$12)=7</formula>
    </cfRule>
    <cfRule type="expression" dxfId="156" priority="72">
      <formula>WEEKDAY(AD$12)=1</formula>
    </cfRule>
  </conditionalFormatting>
  <conditionalFormatting sqref="AD25:AE25">
    <cfRule type="expression" dxfId="155" priority="67">
      <formula>COUNTIF(祝日,AD$12)=1</formula>
    </cfRule>
    <cfRule type="expression" dxfId="154" priority="68">
      <formula>WEEKDAY(AD$12)=7</formula>
    </cfRule>
    <cfRule type="expression" dxfId="153" priority="69">
      <formula>WEEKDAY(AD$12)=1</formula>
    </cfRule>
  </conditionalFormatting>
  <conditionalFormatting sqref="W24:X24">
    <cfRule type="expression" dxfId="152" priority="64">
      <formula>COUNTIF(祝日,W$12)=1</formula>
    </cfRule>
    <cfRule type="expression" dxfId="151" priority="65">
      <formula>WEEKDAY(W$12)=7</formula>
    </cfRule>
    <cfRule type="expression" dxfId="150" priority="66">
      <formula>WEEKDAY(W$12)=1</formula>
    </cfRule>
  </conditionalFormatting>
  <conditionalFormatting sqref="P24:Q24">
    <cfRule type="expression" dxfId="149" priority="61">
      <formula>COUNTIF(祝日,P$12)=1</formula>
    </cfRule>
    <cfRule type="expression" dxfId="148" priority="62">
      <formula>WEEKDAY(P$12)=7</formula>
    </cfRule>
    <cfRule type="expression" dxfId="147" priority="63">
      <formula>WEEKDAY(P$12)=1</formula>
    </cfRule>
  </conditionalFormatting>
  <conditionalFormatting sqref="I24:J24">
    <cfRule type="expression" dxfId="146" priority="58">
      <formula>COUNTIF(祝日,I$12)=1</formula>
    </cfRule>
    <cfRule type="expression" dxfId="145" priority="59">
      <formula>WEEKDAY(I$12)=7</formula>
    </cfRule>
    <cfRule type="expression" dxfId="144" priority="60">
      <formula>WEEKDAY(I$12)=1</formula>
    </cfRule>
  </conditionalFormatting>
  <conditionalFormatting sqref="P25:Q25">
    <cfRule type="expression" dxfId="143" priority="55">
      <formula>COUNTIF(祝日,P$12)=1</formula>
    </cfRule>
    <cfRule type="expression" dxfId="142" priority="56">
      <formula>WEEKDAY(P$12)=7</formula>
    </cfRule>
    <cfRule type="expression" dxfId="141" priority="57">
      <formula>WEEKDAY(P$12)=1</formula>
    </cfRule>
  </conditionalFormatting>
  <conditionalFormatting sqref="W25:X25">
    <cfRule type="expression" dxfId="140" priority="52">
      <formula>COUNTIF(祝日,W$12)=1</formula>
    </cfRule>
    <cfRule type="expression" dxfId="139" priority="53">
      <formula>WEEKDAY(W$12)=7</formula>
    </cfRule>
    <cfRule type="expression" dxfId="138" priority="54">
      <formula>WEEKDAY(W$12)=1</formula>
    </cfRule>
  </conditionalFormatting>
  <conditionalFormatting sqref="I25:J25">
    <cfRule type="expression" dxfId="137" priority="49">
      <formula>COUNTIF(祝日,I$12)=1</formula>
    </cfRule>
    <cfRule type="expression" dxfId="136" priority="50">
      <formula>WEEKDAY(I$12)=7</formula>
    </cfRule>
    <cfRule type="expression" dxfId="135" priority="51">
      <formula>WEEKDAY(I$12)=1</formula>
    </cfRule>
  </conditionalFormatting>
  <conditionalFormatting sqref="AD60:AE60">
    <cfRule type="expression" dxfId="134" priority="46">
      <formula>COUNTIF(祝日,AD$12)=1</formula>
    </cfRule>
    <cfRule type="expression" dxfId="133" priority="47">
      <formula>WEEKDAY(AD$12)=7</formula>
    </cfRule>
    <cfRule type="expression" dxfId="132" priority="48">
      <formula>WEEKDAY(AD$12)=1</formula>
    </cfRule>
  </conditionalFormatting>
  <conditionalFormatting sqref="W60:X60">
    <cfRule type="expression" dxfId="131" priority="43">
      <formula>COUNTIF(祝日,W$12)=1</formula>
    </cfRule>
    <cfRule type="expression" dxfId="130" priority="44">
      <formula>WEEKDAY(W$12)=7</formula>
    </cfRule>
    <cfRule type="expression" dxfId="129" priority="45">
      <formula>WEEKDAY(W$12)=1</formula>
    </cfRule>
  </conditionalFormatting>
  <conditionalFormatting sqref="W52:X52">
    <cfRule type="expression" dxfId="128" priority="40">
      <formula>COUNTIF(祝日,W$12)=1</formula>
    </cfRule>
    <cfRule type="expression" dxfId="127" priority="41">
      <formula>WEEKDAY(W$12)=7</formula>
    </cfRule>
    <cfRule type="expression" dxfId="126" priority="42">
      <formula>WEEKDAY(W$12)=1</formula>
    </cfRule>
  </conditionalFormatting>
  <conditionalFormatting sqref="AD52:AE52">
    <cfRule type="expression" dxfId="125" priority="37">
      <formula>COUNTIF(祝日,AD$12)=1</formula>
    </cfRule>
    <cfRule type="expression" dxfId="124" priority="38">
      <formula>WEEKDAY(AD$12)=7</formula>
    </cfRule>
    <cfRule type="expression" dxfId="123" priority="39">
      <formula>WEEKDAY(AD$12)=1</formula>
    </cfRule>
  </conditionalFormatting>
  <conditionalFormatting sqref="W53:X53">
    <cfRule type="expression" dxfId="122" priority="34">
      <formula>COUNTIF(祝日,W$12)=1</formula>
    </cfRule>
    <cfRule type="expression" dxfId="121" priority="35">
      <formula>WEEKDAY(W$12)=7</formula>
    </cfRule>
    <cfRule type="expression" dxfId="120" priority="36">
      <formula>WEEKDAY(W$12)=1</formula>
    </cfRule>
  </conditionalFormatting>
  <conditionalFormatting sqref="AD53:AE53">
    <cfRule type="expression" dxfId="119" priority="31">
      <formula>COUNTIF(祝日,AD$12)=1</formula>
    </cfRule>
    <cfRule type="expression" dxfId="118" priority="32">
      <formula>WEEKDAY(AD$12)=7</formula>
    </cfRule>
    <cfRule type="expression" dxfId="117" priority="33">
      <formula>WEEKDAY(AD$12)=1</formula>
    </cfRule>
  </conditionalFormatting>
  <conditionalFormatting sqref="P52:Q52">
    <cfRule type="expression" dxfId="116" priority="28">
      <formula>COUNTIF(祝日,P$12)=1</formula>
    </cfRule>
    <cfRule type="expression" dxfId="115" priority="29">
      <formula>WEEKDAY(P$12)=7</formula>
    </cfRule>
    <cfRule type="expression" dxfId="114" priority="30">
      <formula>WEEKDAY(P$12)=1</formula>
    </cfRule>
  </conditionalFormatting>
  <conditionalFormatting sqref="I52:J52">
    <cfRule type="expression" dxfId="113" priority="25">
      <formula>COUNTIF(祝日,I$12)=1</formula>
    </cfRule>
    <cfRule type="expression" dxfId="112" priority="26">
      <formula>WEEKDAY(I$12)=7</formula>
    </cfRule>
    <cfRule type="expression" dxfId="111" priority="27">
      <formula>WEEKDAY(I$12)=1</formula>
    </cfRule>
  </conditionalFormatting>
  <conditionalFormatting sqref="P53:Q53">
    <cfRule type="expression" dxfId="110" priority="22">
      <formula>COUNTIF(祝日,P$12)=1</formula>
    </cfRule>
    <cfRule type="expression" dxfId="109" priority="23">
      <formula>WEEKDAY(P$12)=7</formula>
    </cfRule>
    <cfRule type="expression" dxfId="108" priority="24">
      <formula>WEEKDAY(P$12)=1</formula>
    </cfRule>
  </conditionalFormatting>
  <conditionalFormatting sqref="I53:J53">
    <cfRule type="expression" dxfId="107" priority="19">
      <formula>COUNTIF(祝日,I$12)=1</formula>
    </cfRule>
    <cfRule type="expression" dxfId="106" priority="20">
      <formula>WEEKDAY(I$12)=7</formula>
    </cfRule>
    <cfRule type="expression" dxfId="105" priority="21">
      <formula>WEEKDAY(I$12)=1</formula>
    </cfRule>
  </conditionalFormatting>
  <conditionalFormatting sqref="I60:J60">
    <cfRule type="expression" dxfId="104" priority="16">
      <formula>COUNTIF(祝日,I$12)=1</formula>
    </cfRule>
    <cfRule type="expression" dxfId="103" priority="17">
      <formula>WEEKDAY(I$12)=7</formula>
    </cfRule>
    <cfRule type="expression" dxfId="102" priority="18">
      <formula>WEEKDAY(I$12)=1</formula>
    </cfRule>
  </conditionalFormatting>
  <conditionalFormatting sqref="P60:Q60">
    <cfRule type="expression" dxfId="101" priority="13">
      <formula>COUNTIF(祝日,P$12)=1</formula>
    </cfRule>
    <cfRule type="expression" dxfId="100" priority="14">
      <formula>WEEKDAY(P$12)=7</formula>
    </cfRule>
    <cfRule type="expression" dxfId="99" priority="15">
      <formula>WEEKDAY(P$12)=1</formula>
    </cfRule>
  </conditionalFormatting>
  <conditionalFormatting sqref="P66:Q66">
    <cfRule type="expression" dxfId="98" priority="10">
      <formula>COUNTIF(祝日,P$12)=1</formula>
    </cfRule>
    <cfRule type="expression" dxfId="97" priority="11">
      <formula>WEEKDAY(P$12)=7</formula>
    </cfRule>
    <cfRule type="expression" dxfId="96" priority="12">
      <formula>WEEKDAY(P$12)=1</formula>
    </cfRule>
  </conditionalFormatting>
  <conditionalFormatting sqref="W66:X66">
    <cfRule type="expression" dxfId="95" priority="7">
      <formula>COUNTIF(祝日,W$12)=1</formula>
    </cfRule>
    <cfRule type="expression" dxfId="94" priority="8">
      <formula>WEEKDAY(W$12)=7</formula>
    </cfRule>
    <cfRule type="expression" dxfId="93" priority="9">
      <formula>WEEKDAY(W$12)=1</formula>
    </cfRule>
  </conditionalFormatting>
  <conditionalFormatting sqref="P67:Q67">
    <cfRule type="expression" dxfId="92" priority="4">
      <formula>COUNTIF(祝日,P$12)=1</formula>
    </cfRule>
    <cfRule type="expression" dxfId="91" priority="5">
      <formula>WEEKDAY(P$12)=7</formula>
    </cfRule>
    <cfRule type="expression" dxfId="90" priority="6">
      <formula>WEEKDAY(P$12)=1</formula>
    </cfRule>
  </conditionalFormatting>
  <conditionalFormatting sqref="W67:X67">
    <cfRule type="expression" dxfId="89" priority="1">
      <formula>COUNTIF(祝日,W$12)=1</formula>
    </cfRule>
    <cfRule type="expression" dxfId="88" priority="2">
      <formula>WEEKDAY(W$12)=7</formula>
    </cfRule>
    <cfRule type="expression" dxfId="87" priority="3">
      <formula>WEEKDAY(W$12)=1</formula>
    </cfRule>
  </conditionalFormatting>
  <dataValidations count="4">
    <dataValidation type="list" allowBlank="1" showInputMessage="1" showErrorMessage="1" sqref="E18 D17:AC17 D31:AE31 D38:AE38 W60:X60 D45:AE45 D59:AE59 AD32:AE32 I18:K18 P18:Q18 I39:J39 W18:X18 P60:Q60 I67:J67 I46:J46 P46:Q46 W46:X46 AD46:AE46 AD39:AE39 W39:X39 P39:Q39 AD17:AE18 I32:J32 P32:Q32 W32:X32 AD25:AE25 D24:AE24 P25:Q25 W25:X25 I25:J25 AD60:AE60 AD53:AE53 W53:X53 D52:AE52 P53:Q53 I53:J53 I60:J60 D66:AE66 P67:Q67 W67:X67" xr:uid="{00000000-0002-0000-0000-000000000000}">
      <formula1>"－,○,対象外"</formula1>
    </dataValidation>
    <dataValidation type="list" allowBlank="1" showInputMessage="1" showErrorMessage="1" sqref="Y32:AC32 K39:O39 Y46:AC46 R60:V60 Y60:AC60 K25:O25 Y18:AC18 D18 F18:H18 L18:O18 R18:V18 D67:H67 D46:H46 K46:O46 R46:V46 Y39:AC39 R39:V39 D39:H39 D32:H32 K32:O32 R32:V32 Y25:AC25 R25:V25 D25:H25 K53:O53 Y53:AC53 R53:V53 D53:H53 D60:H60 K60:O60 K67:O67 R67:V67 Y67:AE67" xr:uid="{00000000-0002-0000-0000-000001000000}">
      <formula1>"○"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2" xr:uid="{2360598B-08E4-4CDE-8572-6318675DB252}">
      <formula1>"－,該当"</formula1>
    </dataValidation>
    <dataValidation type="list" allowBlank="1" showInputMessage="1" showErrorMessage="1" sqref="D15:AE15 D22:AE22 D29:AE29 D36:AE36 D43:AE43 D50:AE50 D57:AE57 D64:AE64" xr:uid="{3D1B4D2E-4523-442F-A26C-CB40C4423A21}">
      <formula1>"着手日,完了日,完了日工期末,工期末,振替日,夏季休暇,年末年始休暇"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8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E6D2-B173-4602-A15E-C0058B7EE4DB}">
  <sheetPr>
    <tabColor rgb="FFFFC000"/>
    <pageSetUpPr fitToPage="1"/>
  </sheetPr>
  <dimension ref="A1:BI129"/>
  <sheetViews>
    <sheetView view="pageBreakPreview" topLeftCell="A57" zoomScale="70" zoomScaleNormal="64" zoomScaleSheetLayoutView="70" workbookViewId="0"/>
  </sheetViews>
  <sheetFormatPr defaultColWidth="9" defaultRowHeight="13.2" x14ac:dyDescent="0.2"/>
  <cols>
    <col min="1" max="1" width="1.44140625" customWidth="1"/>
    <col min="2" max="2" width="4.21875" style="115" customWidth="1"/>
    <col min="3" max="3" width="5.21875" style="115" customWidth="1"/>
    <col min="4" max="31" width="5.77734375" style="115" customWidth="1"/>
    <col min="32" max="32" width="9.109375" customWidth="1"/>
    <col min="33" max="33" width="4.109375" customWidth="1"/>
    <col min="34" max="34" width="5.77734375" customWidth="1"/>
    <col min="35" max="35" width="6.33203125" customWidth="1"/>
    <col min="36" max="36" width="5.77734375" customWidth="1"/>
    <col min="37" max="37" width="4.109375" customWidth="1"/>
    <col min="38" max="38" width="5.77734375" customWidth="1"/>
    <col min="39" max="39" width="6.33203125" customWidth="1"/>
    <col min="40" max="40" width="5.77734375" customWidth="1"/>
    <col min="41" max="41" width="4.21875" customWidth="1"/>
    <col min="42" max="42" width="5.6640625" customWidth="1"/>
    <col min="43" max="43" width="6.33203125" customWidth="1"/>
    <col min="44" max="44" width="5.6640625" customWidth="1"/>
    <col min="45" max="45" width="4.109375" customWidth="1"/>
    <col min="46" max="46" width="5.6640625" customWidth="1"/>
    <col min="47" max="47" width="6.33203125" customWidth="1"/>
    <col min="48" max="48" width="5.6640625" customWidth="1"/>
    <col min="49" max="49" width="4.109375" customWidth="1"/>
    <col min="50" max="50" width="5.6640625" customWidth="1"/>
    <col min="51" max="51" width="6.33203125" customWidth="1"/>
    <col min="52" max="52" width="5.88671875" customWidth="1"/>
    <col min="53" max="54" width="6.88671875" customWidth="1"/>
    <col min="55" max="55" width="8.109375" style="101" customWidth="1"/>
    <col min="56" max="61" width="8.77734375" style="3" customWidth="1"/>
  </cols>
  <sheetData>
    <row r="1" spans="2:61" ht="19.5" customHeight="1" x14ac:dyDescent="0.2">
      <c r="B1" s="1"/>
      <c r="C1" s="1"/>
      <c r="M1" s="1"/>
      <c r="AC1" s="1"/>
      <c r="AX1" s="73"/>
      <c r="AY1" s="73"/>
      <c r="AZ1" s="74"/>
      <c r="BA1" s="73"/>
      <c r="BB1" s="75" t="s">
        <v>66</v>
      </c>
      <c r="BC1" s="96"/>
    </row>
    <row r="2" spans="2:61" ht="23.4" x14ac:dyDescent="0.2">
      <c r="B2" s="148" t="s">
        <v>68</v>
      </c>
      <c r="C2" s="1"/>
      <c r="M2" s="1"/>
      <c r="AC2" s="1"/>
      <c r="AX2" s="73"/>
      <c r="AY2" s="73"/>
      <c r="AZ2" s="74"/>
      <c r="BA2" s="76"/>
      <c r="BB2" s="77" t="s">
        <v>67</v>
      </c>
      <c r="BC2" s="97"/>
    </row>
    <row r="3" spans="2:61" ht="18.75" customHeight="1" x14ac:dyDescent="0.2">
      <c r="AX3" s="15"/>
      <c r="AY3" s="169" t="str">
        <f>IF(N6&lt;=224,"",IF(AND(225&lt;=N6,N6&lt;=448),"2/2",IF(AND(449&lt;=N6,N6&lt;=672),"2/3",IF(AND(673&lt;=N6,N6&lt;=896),"2/4","32ヶ月以上"))))</f>
        <v/>
      </c>
      <c r="AZ3" s="169"/>
      <c r="BA3" s="169"/>
      <c r="BB3" s="169"/>
      <c r="BC3" s="98"/>
    </row>
    <row r="4" spans="2:61" ht="21.75" customHeight="1" x14ac:dyDescent="0.2">
      <c r="C4" s="66"/>
      <c r="D4" s="67" t="s">
        <v>64</v>
      </c>
      <c r="E4" s="261" t="str">
        <f>'別紙１ (8ヶ月以内)'!E4</f>
        <v>〇〇〇新築工事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32"/>
      <c r="AC4"/>
      <c r="AD4"/>
      <c r="AE4"/>
      <c r="AZ4" s="4"/>
      <c r="BA4" s="4"/>
      <c r="BB4" s="142" t="str">
        <f>IF(OR(AY3="2/2",AY3="3/3",AY3="4/4"),"★","")</f>
        <v/>
      </c>
      <c r="BC4" s="99"/>
      <c r="BH4"/>
    </row>
    <row r="5" spans="2:61" x14ac:dyDescent="0.2">
      <c r="C5" s="66"/>
      <c r="D5" s="67" t="s">
        <v>52</v>
      </c>
      <c r="E5" s="262">
        <f>'別紙１ (8ヶ月以内)'!E5</f>
        <v>2025</v>
      </c>
      <c r="F5" s="262"/>
      <c r="G5" s="121">
        <f>'別紙１ (8ヶ月以内)'!G5</f>
        <v>7</v>
      </c>
      <c r="H5" s="121">
        <f>'別紙１ (8ヶ月以内)'!H5</f>
        <v>4</v>
      </c>
      <c r="I5" s="131" t="s">
        <v>0</v>
      </c>
      <c r="J5" s="262">
        <f>'別紙１ (8ヶ月以内)'!J5</f>
        <v>2026</v>
      </c>
      <c r="K5" s="262"/>
      <c r="L5" s="121">
        <f>'別紙１ (8ヶ月以内)'!L5</f>
        <v>3</v>
      </c>
      <c r="M5" s="121">
        <f>'別紙１ (8ヶ月以内)'!M5</f>
        <v>9</v>
      </c>
      <c r="N5" s="120"/>
      <c r="O5" s="121"/>
      <c r="P5" s="120"/>
      <c r="Q5" s="122"/>
      <c r="R5" s="120"/>
      <c r="S5" s="120"/>
      <c r="T5" s="120"/>
      <c r="AC5"/>
      <c r="AD5"/>
      <c r="AE5"/>
      <c r="AZ5" s="4"/>
      <c r="BA5" s="4"/>
      <c r="BB5" s="3"/>
      <c r="BC5" s="99"/>
      <c r="BH5"/>
    </row>
    <row r="6" spans="2:61" ht="15.6" x14ac:dyDescent="0.2">
      <c r="C6" s="66"/>
      <c r="D6" s="67" t="s">
        <v>63</v>
      </c>
      <c r="E6" s="262">
        <f>'別紙１ (8ヶ月以内)'!E6</f>
        <v>2025</v>
      </c>
      <c r="F6" s="262"/>
      <c r="G6" s="121">
        <f>'別紙１ (8ヶ月以内)'!G6</f>
        <v>7</v>
      </c>
      <c r="H6" s="121">
        <f>'別紙１ (8ヶ月以内)'!H6</f>
        <v>28</v>
      </c>
      <c r="I6" s="131" t="s">
        <v>0</v>
      </c>
      <c r="J6" s="262">
        <f>'別紙１ (8ヶ月以内)'!J6</f>
        <v>2025</v>
      </c>
      <c r="K6" s="262"/>
      <c r="L6" s="121">
        <f>'別紙１ (8ヶ月以内)'!L6</f>
        <v>10</v>
      </c>
      <c r="M6" s="121">
        <f>'別紙１ (8ヶ月以内)'!M6</f>
        <v>20</v>
      </c>
      <c r="N6" s="167">
        <f>'別紙１ (8ヶ月以内)'!N6</f>
        <v>85</v>
      </c>
      <c r="O6" s="168"/>
      <c r="P6" s="120"/>
      <c r="Q6" s="122"/>
      <c r="R6" s="120"/>
      <c r="S6" s="120"/>
      <c r="T6" s="127"/>
      <c r="W6" s="69"/>
      <c r="X6" s="69"/>
      <c r="AF6" s="16"/>
      <c r="AG6" s="16"/>
      <c r="AU6" s="16"/>
      <c r="AV6" s="16"/>
      <c r="AW6" s="173" t="s">
        <v>74</v>
      </c>
      <c r="AX6" s="173"/>
      <c r="AY6" s="173"/>
      <c r="AZ6" s="173"/>
      <c r="BA6" s="173"/>
      <c r="BB6" s="173"/>
      <c r="BC6" s="100"/>
    </row>
    <row r="7" spans="2:61" ht="14.25" customHeight="1" x14ac:dyDescent="0.2">
      <c r="C7" s="68" t="s">
        <v>72</v>
      </c>
      <c r="N7" s="123"/>
      <c r="O7" s="123"/>
      <c r="P7" s="123"/>
      <c r="Q7" s="123"/>
      <c r="R7" s="123"/>
      <c r="S7" s="123"/>
      <c r="T7" s="123"/>
    </row>
    <row r="8" spans="2:61" ht="14.25" customHeight="1" x14ac:dyDescent="0.2">
      <c r="B8" s="68"/>
      <c r="C8" s="123"/>
      <c r="D8" s="124" t="s">
        <v>73</v>
      </c>
      <c r="E8" s="196">
        <f>D95</f>
        <v>46090</v>
      </c>
      <c r="F8" s="196"/>
      <c r="G8" s="125">
        <f>D95</f>
        <v>46090</v>
      </c>
      <c r="H8" s="126">
        <f>D95</f>
        <v>46090</v>
      </c>
      <c r="I8" s="132" t="s">
        <v>0</v>
      </c>
      <c r="J8" s="196">
        <f>AE102</f>
        <v>46313</v>
      </c>
      <c r="K8" s="196"/>
      <c r="L8" s="125">
        <f>AE102</f>
        <v>46313</v>
      </c>
      <c r="M8" s="126">
        <f>AE102</f>
        <v>46313</v>
      </c>
      <c r="N8" s="123"/>
      <c r="O8" s="125"/>
      <c r="P8" s="123"/>
      <c r="Q8" s="126"/>
      <c r="R8" s="123"/>
      <c r="S8" s="123"/>
      <c r="T8" s="123"/>
    </row>
    <row r="9" spans="2:61" ht="6.75" customHeight="1" thickBot="1" x14ac:dyDescent="0.25">
      <c r="B9" s="68"/>
    </row>
    <row r="10" spans="2:61" ht="13.5" customHeight="1" x14ac:dyDescent="0.2">
      <c r="B10" s="197"/>
      <c r="C10" s="197"/>
      <c r="D10" s="200" t="s">
        <v>48</v>
      </c>
      <c r="E10" s="201"/>
      <c r="F10" s="201"/>
      <c r="G10" s="201"/>
      <c r="H10" s="201"/>
      <c r="I10" s="201"/>
      <c r="J10" s="202"/>
      <c r="K10" s="200" t="s">
        <v>49</v>
      </c>
      <c r="L10" s="201"/>
      <c r="M10" s="201"/>
      <c r="N10" s="201"/>
      <c r="O10" s="201"/>
      <c r="P10" s="201"/>
      <c r="Q10" s="202"/>
      <c r="R10" s="200" t="s">
        <v>50</v>
      </c>
      <c r="S10" s="201"/>
      <c r="T10" s="201"/>
      <c r="U10" s="201"/>
      <c r="V10" s="201"/>
      <c r="W10" s="201"/>
      <c r="X10" s="202"/>
      <c r="Y10" s="214" t="s">
        <v>51</v>
      </c>
      <c r="Z10" s="214"/>
      <c r="AA10" s="214"/>
      <c r="AB10" s="214"/>
      <c r="AC10" s="214"/>
      <c r="AD10" s="214"/>
      <c r="AE10" s="214"/>
      <c r="AF10" s="78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80"/>
      <c r="BC10"/>
      <c r="BD10"/>
      <c r="BE10"/>
      <c r="BF10"/>
      <c r="BG10"/>
      <c r="BH10"/>
      <c r="BI10"/>
    </row>
    <row r="11" spans="2:61" ht="13.5" customHeight="1" thickBot="1" x14ac:dyDescent="0.25">
      <c r="B11" s="198"/>
      <c r="C11" s="199"/>
      <c r="D11" s="25">
        <v>1</v>
      </c>
      <c r="E11" s="26">
        <v>2</v>
      </c>
      <c r="F11" s="26">
        <v>3</v>
      </c>
      <c r="G11" s="26">
        <v>4</v>
      </c>
      <c r="H11" s="26">
        <v>5</v>
      </c>
      <c r="I11" s="26">
        <v>6</v>
      </c>
      <c r="J11" s="27">
        <v>7</v>
      </c>
      <c r="K11" s="26">
        <v>8</v>
      </c>
      <c r="L11" s="26">
        <v>9</v>
      </c>
      <c r="M11" s="26">
        <v>10</v>
      </c>
      <c r="N11" s="26">
        <v>11</v>
      </c>
      <c r="O11" s="26">
        <v>12</v>
      </c>
      <c r="P11" s="26">
        <v>13</v>
      </c>
      <c r="Q11" s="28">
        <v>14</v>
      </c>
      <c r="R11" s="26">
        <v>15</v>
      </c>
      <c r="S11" s="26">
        <v>16</v>
      </c>
      <c r="T11" s="26">
        <v>17</v>
      </c>
      <c r="U11" s="26">
        <v>18</v>
      </c>
      <c r="V11" s="26">
        <v>19</v>
      </c>
      <c r="W11" s="26">
        <v>20</v>
      </c>
      <c r="X11" s="28">
        <v>21</v>
      </c>
      <c r="Y11" s="36">
        <v>22</v>
      </c>
      <c r="Z11" s="36">
        <v>23</v>
      </c>
      <c r="AA11" s="36">
        <v>24</v>
      </c>
      <c r="AB11" s="36">
        <v>25</v>
      </c>
      <c r="AC11" s="36">
        <v>26</v>
      </c>
      <c r="AD11" s="36">
        <v>27</v>
      </c>
      <c r="AE11" s="36">
        <v>28</v>
      </c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3"/>
      <c r="BC11"/>
      <c r="BD11"/>
      <c r="BE11"/>
      <c r="BF11"/>
      <c r="BG11"/>
      <c r="BH11"/>
      <c r="BI11"/>
    </row>
    <row r="12" spans="2:61" ht="13.5" customHeight="1" x14ac:dyDescent="0.2">
      <c r="B12" s="174" t="s">
        <v>90</v>
      </c>
      <c r="C12" s="5" t="s">
        <v>1</v>
      </c>
      <c r="D12" s="29">
        <f t="shared" ref="D12:AE12" si="0">D95</f>
        <v>46090</v>
      </c>
      <c r="E12" s="29">
        <f t="shared" si="0"/>
        <v>46091</v>
      </c>
      <c r="F12" s="29">
        <f t="shared" si="0"/>
        <v>46092</v>
      </c>
      <c r="G12" s="29">
        <f t="shared" si="0"/>
        <v>46093</v>
      </c>
      <c r="H12" s="29">
        <f t="shared" si="0"/>
        <v>46094</v>
      </c>
      <c r="I12" s="29">
        <f t="shared" si="0"/>
        <v>46095</v>
      </c>
      <c r="J12" s="29">
        <f t="shared" si="0"/>
        <v>46096</v>
      </c>
      <c r="K12" s="29">
        <f t="shared" si="0"/>
        <v>46097</v>
      </c>
      <c r="L12" s="29">
        <f t="shared" si="0"/>
        <v>46098</v>
      </c>
      <c r="M12" s="29">
        <f t="shared" si="0"/>
        <v>46099</v>
      </c>
      <c r="N12" s="29">
        <f t="shared" si="0"/>
        <v>46100</v>
      </c>
      <c r="O12" s="29">
        <f t="shared" si="0"/>
        <v>46101</v>
      </c>
      <c r="P12" s="29">
        <f t="shared" si="0"/>
        <v>46102</v>
      </c>
      <c r="Q12" s="29">
        <f t="shared" si="0"/>
        <v>46103</v>
      </c>
      <c r="R12" s="29">
        <f t="shared" si="0"/>
        <v>46104</v>
      </c>
      <c r="S12" s="29">
        <f t="shared" si="0"/>
        <v>46105</v>
      </c>
      <c r="T12" s="29">
        <f t="shared" si="0"/>
        <v>46106</v>
      </c>
      <c r="U12" s="29">
        <f t="shared" si="0"/>
        <v>46107</v>
      </c>
      <c r="V12" s="29">
        <f t="shared" si="0"/>
        <v>46108</v>
      </c>
      <c r="W12" s="29">
        <f t="shared" si="0"/>
        <v>46109</v>
      </c>
      <c r="X12" s="29">
        <f t="shared" si="0"/>
        <v>46110</v>
      </c>
      <c r="Y12" s="29">
        <f t="shared" si="0"/>
        <v>46111</v>
      </c>
      <c r="Z12" s="29">
        <f t="shared" si="0"/>
        <v>46112</v>
      </c>
      <c r="AA12" s="29">
        <f t="shared" si="0"/>
        <v>46113</v>
      </c>
      <c r="AB12" s="29">
        <f t="shared" si="0"/>
        <v>46114</v>
      </c>
      <c r="AC12" s="29">
        <f t="shared" si="0"/>
        <v>46115</v>
      </c>
      <c r="AD12" s="29">
        <f t="shared" si="0"/>
        <v>46116</v>
      </c>
      <c r="AE12" s="29">
        <f t="shared" si="0"/>
        <v>46117</v>
      </c>
      <c r="AF12" s="177" t="s">
        <v>2</v>
      </c>
      <c r="AG12" s="179" t="s">
        <v>127</v>
      </c>
      <c r="AH12" s="180"/>
      <c r="AI12" s="180"/>
      <c r="AJ12" s="180"/>
      <c r="AK12" s="183" t="s">
        <v>128</v>
      </c>
      <c r="AL12" s="180"/>
      <c r="AM12" s="180"/>
      <c r="AN12" s="184"/>
      <c r="AO12" s="183" t="s">
        <v>129</v>
      </c>
      <c r="AP12" s="180"/>
      <c r="AQ12" s="180"/>
      <c r="AR12" s="184"/>
      <c r="AS12" s="183" t="s">
        <v>130</v>
      </c>
      <c r="AT12" s="180"/>
      <c r="AU12" s="180"/>
      <c r="AV12" s="184"/>
      <c r="AW12" s="206" t="s">
        <v>3</v>
      </c>
      <c r="AX12" s="206"/>
      <c r="AY12" s="206"/>
      <c r="AZ12" s="207"/>
      <c r="BA12" s="210" t="s">
        <v>4</v>
      </c>
      <c r="BB12" s="211"/>
      <c r="BC12" s="254" t="s">
        <v>5</v>
      </c>
      <c r="BD12" s="252" t="s">
        <v>6</v>
      </c>
      <c r="BE12" s="252" t="s">
        <v>7</v>
      </c>
      <c r="BF12" s="252" t="s">
        <v>8</v>
      </c>
      <c r="BG12" s="252" t="s">
        <v>9</v>
      </c>
      <c r="BH12" s="252" t="s">
        <v>10</v>
      </c>
      <c r="BI12" s="252" t="s">
        <v>11</v>
      </c>
    </row>
    <row r="13" spans="2:61" ht="13.5" customHeight="1" x14ac:dyDescent="0.2">
      <c r="B13" s="175"/>
      <c r="C13" s="6" t="s">
        <v>12</v>
      </c>
      <c r="D13" s="22">
        <f t="shared" ref="D13:AE13" si="1">D95</f>
        <v>46090</v>
      </c>
      <c r="E13" s="22">
        <f t="shared" si="1"/>
        <v>46091</v>
      </c>
      <c r="F13" s="22">
        <f t="shared" si="1"/>
        <v>46092</v>
      </c>
      <c r="G13" s="22">
        <f t="shared" si="1"/>
        <v>46093</v>
      </c>
      <c r="H13" s="22">
        <f t="shared" si="1"/>
        <v>46094</v>
      </c>
      <c r="I13" s="22">
        <f t="shared" si="1"/>
        <v>46095</v>
      </c>
      <c r="J13" s="22">
        <f t="shared" si="1"/>
        <v>46096</v>
      </c>
      <c r="K13" s="22">
        <f t="shared" si="1"/>
        <v>46097</v>
      </c>
      <c r="L13" s="22">
        <f t="shared" si="1"/>
        <v>46098</v>
      </c>
      <c r="M13" s="22">
        <f t="shared" si="1"/>
        <v>46099</v>
      </c>
      <c r="N13" s="22">
        <f t="shared" si="1"/>
        <v>46100</v>
      </c>
      <c r="O13" s="22">
        <f t="shared" si="1"/>
        <v>46101</v>
      </c>
      <c r="P13" s="22">
        <f t="shared" si="1"/>
        <v>46102</v>
      </c>
      <c r="Q13" s="22">
        <f t="shared" si="1"/>
        <v>46103</v>
      </c>
      <c r="R13" s="22">
        <f t="shared" si="1"/>
        <v>46104</v>
      </c>
      <c r="S13" s="22">
        <f t="shared" si="1"/>
        <v>46105</v>
      </c>
      <c r="T13" s="22">
        <f t="shared" si="1"/>
        <v>46106</v>
      </c>
      <c r="U13" s="22">
        <f t="shared" si="1"/>
        <v>46107</v>
      </c>
      <c r="V13" s="22">
        <f t="shared" si="1"/>
        <v>46108</v>
      </c>
      <c r="W13" s="22">
        <f t="shared" si="1"/>
        <v>46109</v>
      </c>
      <c r="X13" s="22">
        <f t="shared" si="1"/>
        <v>46110</v>
      </c>
      <c r="Y13" s="22">
        <f t="shared" si="1"/>
        <v>46111</v>
      </c>
      <c r="Z13" s="22">
        <f t="shared" si="1"/>
        <v>46112</v>
      </c>
      <c r="AA13" s="22">
        <f t="shared" si="1"/>
        <v>46113</v>
      </c>
      <c r="AB13" s="22">
        <f t="shared" si="1"/>
        <v>46114</v>
      </c>
      <c r="AC13" s="22">
        <f t="shared" si="1"/>
        <v>46115</v>
      </c>
      <c r="AD13" s="22">
        <f t="shared" si="1"/>
        <v>46116</v>
      </c>
      <c r="AE13" s="22">
        <f t="shared" si="1"/>
        <v>46117</v>
      </c>
      <c r="AF13" s="178"/>
      <c r="AG13" s="181"/>
      <c r="AH13" s="182"/>
      <c r="AI13" s="182"/>
      <c r="AJ13" s="182"/>
      <c r="AK13" s="185"/>
      <c r="AL13" s="182"/>
      <c r="AM13" s="182"/>
      <c r="AN13" s="186"/>
      <c r="AO13" s="185"/>
      <c r="AP13" s="182"/>
      <c r="AQ13" s="182"/>
      <c r="AR13" s="186"/>
      <c r="AS13" s="185"/>
      <c r="AT13" s="182"/>
      <c r="AU13" s="182"/>
      <c r="AV13" s="186"/>
      <c r="AW13" s="208"/>
      <c r="AX13" s="208"/>
      <c r="AY13" s="208"/>
      <c r="AZ13" s="209"/>
      <c r="BA13" s="212"/>
      <c r="BB13" s="213"/>
      <c r="BC13" s="256"/>
      <c r="BD13" s="253"/>
      <c r="BE13" s="253"/>
      <c r="BF13" s="253"/>
      <c r="BG13" s="253"/>
      <c r="BH13" s="253"/>
      <c r="BI13" s="253"/>
    </row>
    <row r="14" spans="2:61" ht="13.5" customHeight="1" x14ac:dyDescent="0.2">
      <c r="B14" s="175"/>
      <c r="C14" s="6" t="s">
        <v>13</v>
      </c>
      <c r="D14" s="20">
        <f t="shared" ref="D14:AE14" si="2">D95</f>
        <v>46090</v>
      </c>
      <c r="E14" s="20">
        <f t="shared" si="2"/>
        <v>46091</v>
      </c>
      <c r="F14" s="20">
        <f t="shared" si="2"/>
        <v>46092</v>
      </c>
      <c r="G14" s="20">
        <f t="shared" si="2"/>
        <v>46093</v>
      </c>
      <c r="H14" s="20">
        <f t="shared" si="2"/>
        <v>46094</v>
      </c>
      <c r="I14" s="20">
        <f t="shared" si="2"/>
        <v>46095</v>
      </c>
      <c r="J14" s="20">
        <f t="shared" si="2"/>
        <v>46096</v>
      </c>
      <c r="K14" s="20">
        <f t="shared" si="2"/>
        <v>46097</v>
      </c>
      <c r="L14" s="20">
        <f t="shared" si="2"/>
        <v>46098</v>
      </c>
      <c r="M14" s="20">
        <f t="shared" si="2"/>
        <v>46099</v>
      </c>
      <c r="N14" s="20">
        <f t="shared" si="2"/>
        <v>46100</v>
      </c>
      <c r="O14" s="20">
        <f t="shared" si="2"/>
        <v>46101</v>
      </c>
      <c r="P14" s="20">
        <f t="shared" si="2"/>
        <v>46102</v>
      </c>
      <c r="Q14" s="20">
        <f t="shared" si="2"/>
        <v>46103</v>
      </c>
      <c r="R14" s="20">
        <f t="shared" si="2"/>
        <v>46104</v>
      </c>
      <c r="S14" s="20">
        <f t="shared" si="2"/>
        <v>46105</v>
      </c>
      <c r="T14" s="20">
        <f t="shared" si="2"/>
        <v>46106</v>
      </c>
      <c r="U14" s="20">
        <f t="shared" si="2"/>
        <v>46107</v>
      </c>
      <c r="V14" s="20">
        <f t="shared" si="2"/>
        <v>46108</v>
      </c>
      <c r="W14" s="20">
        <f t="shared" si="2"/>
        <v>46109</v>
      </c>
      <c r="X14" s="20">
        <f t="shared" si="2"/>
        <v>46110</v>
      </c>
      <c r="Y14" s="20">
        <f t="shared" si="2"/>
        <v>46111</v>
      </c>
      <c r="Z14" s="20">
        <f t="shared" si="2"/>
        <v>46112</v>
      </c>
      <c r="AA14" s="20">
        <f t="shared" si="2"/>
        <v>46113</v>
      </c>
      <c r="AB14" s="20">
        <f t="shared" si="2"/>
        <v>46114</v>
      </c>
      <c r="AC14" s="20">
        <f t="shared" si="2"/>
        <v>46115</v>
      </c>
      <c r="AD14" s="20">
        <f t="shared" si="2"/>
        <v>46116</v>
      </c>
      <c r="AE14" s="20">
        <f t="shared" si="2"/>
        <v>46117</v>
      </c>
      <c r="AF14" s="239">
        <f>COUNTIF(D17:AE17,"－")+COUNTIF(D17:AE17,"対象外")</f>
        <v>0</v>
      </c>
      <c r="AG14" s="203" t="s">
        <v>131</v>
      </c>
      <c r="AH14" s="187" t="s">
        <v>132</v>
      </c>
      <c r="AI14" s="190" t="s">
        <v>133</v>
      </c>
      <c r="AJ14" s="193" t="s">
        <v>134</v>
      </c>
      <c r="AK14" s="187" t="s">
        <v>131</v>
      </c>
      <c r="AL14" s="187" t="s">
        <v>132</v>
      </c>
      <c r="AM14" s="190" t="s">
        <v>133</v>
      </c>
      <c r="AN14" s="193" t="s">
        <v>134</v>
      </c>
      <c r="AO14" s="187" t="s">
        <v>131</v>
      </c>
      <c r="AP14" s="187" t="s">
        <v>132</v>
      </c>
      <c r="AQ14" s="190" t="s">
        <v>133</v>
      </c>
      <c r="AR14" s="193" t="s">
        <v>134</v>
      </c>
      <c r="AS14" s="187" t="s">
        <v>131</v>
      </c>
      <c r="AT14" s="187" t="s">
        <v>132</v>
      </c>
      <c r="AU14" s="190" t="s">
        <v>133</v>
      </c>
      <c r="AV14" s="224" t="s">
        <v>134</v>
      </c>
      <c r="AW14" s="227" t="s">
        <v>14</v>
      </c>
      <c r="AX14" s="230" t="s">
        <v>15</v>
      </c>
      <c r="AY14" s="233" t="s">
        <v>53</v>
      </c>
      <c r="AZ14" s="236" t="s">
        <v>54</v>
      </c>
      <c r="BA14" s="218" t="s">
        <v>14</v>
      </c>
      <c r="BB14" s="221" t="s">
        <v>16</v>
      </c>
      <c r="BC14" s="254">
        <f>COUNT(D13:AE13)</f>
        <v>28</v>
      </c>
      <c r="BD14" s="252">
        <f>BC14-AF14</f>
        <v>28</v>
      </c>
      <c r="BE14" s="252">
        <f>'別紙１ (8ヶ月以内)'!BE63+BD14</f>
        <v>252</v>
      </c>
      <c r="BF14" s="252">
        <f>COUNTIF(D17:AE17,"○")</f>
        <v>0</v>
      </c>
      <c r="BG14" s="252">
        <f>'別紙１ (8ヶ月以内)'!BG63+BF14</f>
        <v>56</v>
      </c>
      <c r="BH14" s="252">
        <f>COUNTIF(D18:AE18,"○")</f>
        <v>0</v>
      </c>
      <c r="BI14" s="252">
        <f>'別紙１ (8ヶ月以内)'!BI63+BH14</f>
        <v>56</v>
      </c>
    </row>
    <row r="15" spans="2:61" ht="37.5" customHeight="1" x14ac:dyDescent="0.2">
      <c r="B15" s="175"/>
      <c r="C15" s="215" t="s">
        <v>17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240"/>
      <c r="AG15" s="204"/>
      <c r="AH15" s="188"/>
      <c r="AI15" s="191"/>
      <c r="AJ15" s="194"/>
      <c r="AK15" s="188"/>
      <c r="AL15" s="188"/>
      <c r="AM15" s="191"/>
      <c r="AN15" s="194"/>
      <c r="AO15" s="188"/>
      <c r="AP15" s="188"/>
      <c r="AQ15" s="191"/>
      <c r="AR15" s="194"/>
      <c r="AS15" s="188"/>
      <c r="AT15" s="188"/>
      <c r="AU15" s="191"/>
      <c r="AV15" s="225"/>
      <c r="AW15" s="228"/>
      <c r="AX15" s="231"/>
      <c r="AY15" s="234"/>
      <c r="AZ15" s="237"/>
      <c r="BA15" s="219"/>
      <c r="BB15" s="222"/>
      <c r="BC15" s="255"/>
      <c r="BD15" s="257"/>
      <c r="BE15" s="257"/>
      <c r="BF15" s="257"/>
      <c r="BG15" s="257"/>
      <c r="BH15" s="257"/>
      <c r="BI15" s="257"/>
    </row>
    <row r="16" spans="2:61" s="7" customFormat="1" ht="24" customHeight="1" x14ac:dyDescent="0.2">
      <c r="B16" s="175"/>
      <c r="C16" s="216"/>
      <c r="D16" s="145" t="str">
        <f t="shared" ref="D16:AE16" si="3">IFERROR(VLOOKUP(D13,祝日,3,FALSE),"")</f>
        <v/>
      </c>
      <c r="E16" s="145" t="str">
        <f t="shared" si="3"/>
        <v/>
      </c>
      <c r="F16" s="145" t="str">
        <f t="shared" si="3"/>
        <v/>
      </c>
      <c r="G16" s="146" t="str">
        <f t="shared" si="3"/>
        <v/>
      </c>
      <c r="H16" s="145" t="str">
        <f t="shared" si="3"/>
        <v/>
      </c>
      <c r="I16" s="145" t="str">
        <f t="shared" si="3"/>
        <v/>
      </c>
      <c r="J16" s="145" t="str">
        <f t="shared" si="3"/>
        <v/>
      </c>
      <c r="K16" s="145" t="str">
        <f t="shared" si="3"/>
        <v/>
      </c>
      <c r="L16" s="145" t="str">
        <f t="shared" si="3"/>
        <v/>
      </c>
      <c r="M16" s="145" t="str">
        <f t="shared" si="3"/>
        <v/>
      </c>
      <c r="N16" s="145" t="str">
        <f t="shared" si="3"/>
        <v/>
      </c>
      <c r="O16" s="145" t="str">
        <f t="shared" si="3"/>
        <v>春分の日</v>
      </c>
      <c r="P16" s="145" t="str">
        <f t="shared" si="3"/>
        <v/>
      </c>
      <c r="Q16" s="145" t="str">
        <f t="shared" si="3"/>
        <v/>
      </c>
      <c r="R16" s="145" t="str">
        <f t="shared" si="3"/>
        <v/>
      </c>
      <c r="S16" s="145" t="str">
        <f t="shared" si="3"/>
        <v/>
      </c>
      <c r="T16" s="145" t="str">
        <f t="shared" si="3"/>
        <v/>
      </c>
      <c r="U16" s="145" t="str">
        <f t="shared" si="3"/>
        <v/>
      </c>
      <c r="V16" s="145" t="str">
        <f t="shared" si="3"/>
        <v/>
      </c>
      <c r="W16" s="145" t="str">
        <f t="shared" si="3"/>
        <v/>
      </c>
      <c r="X16" s="145" t="str">
        <f t="shared" si="3"/>
        <v/>
      </c>
      <c r="Y16" s="145" t="str">
        <f t="shared" si="3"/>
        <v/>
      </c>
      <c r="Z16" s="145" t="str">
        <f t="shared" si="3"/>
        <v/>
      </c>
      <c r="AA16" s="146" t="str">
        <f t="shared" si="3"/>
        <v/>
      </c>
      <c r="AB16" s="145" t="str">
        <f t="shared" si="3"/>
        <v/>
      </c>
      <c r="AC16" s="145" t="str">
        <f t="shared" si="3"/>
        <v/>
      </c>
      <c r="AD16" s="145" t="str">
        <f>IFERROR(VLOOKUP(AD13,祝日,3,FALSE),"")</f>
        <v/>
      </c>
      <c r="AE16" s="145" t="str">
        <f t="shared" si="3"/>
        <v/>
      </c>
      <c r="AF16" s="240"/>
      <c r="AG16" s="205"/>
      <c r="AH16" s="189"/>
      <c r="AI16" s="192"/>
      <c r="AJ16" s="195"/>
      <c r="AK16" s="189"/>
      <c r="AL16" s="189"/>
      <c r="AM16" s="192"/>
      <c r="AN16" s="195"/>
      <c r="AO16" s="189"/>
      <c r="AP16" s="189"/>
      <c r="AQ16" s="192"/>
      <c r="AR16" s="195"/>
      <c r="AS16" s="189"/>
      <c r="AT16" s="189"/>
      <c r="AU16" s="192"/>
      <c r="AV16" s="226"/>
      <c r="AW16" s="229"/>
      <c r="AX16" s="232"/>
      <c r="AY16" s="235"/>
      <c r="AZ16" s="238"/>
      <c r="BA16" s="220"/>
      <c r="BB16" s="223"/>
      <c r="BC16" s="255"/>
      <c r="BD16" s="257"/>
      <c r="BE16" s="257"/>
      <c r="BF16" s="257"/>
      <c r="BG16" s="257"/>
      <c r="BH16" s="257"/>
      <c r="BI16" s="257"/>
    </row>
    <row r="17" spans="1:61" s="8" customFormat="1" ht="13.5" customHeight="1" x14ac:dyDescent="0.2">
      <c r="B17" s="175"/>
      <c r="C17" s="6" t="s">
        <v>18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240"/>
      <c r="AG17" s="84">
        <f>COUNTIF(D17:J17,"○")</f>
        <v>0</v>
      </c>
      <c r="AH17" s="85">
        <f>IF(7-(COUNTIF(D17:J17,"－")+COUNTIF(D17:J17,"対象外"))=0,"－",AG17/(7-(COUNTIF(D17:J17,"－")+COUNTIF(D17:J17,"対象外"))))</f>
        <v>0</v>
      </c>
      <c r="AI17" s="85" t="str">
        <f>IF(COUNTIF(D17:J17,"")=7,"",IF(AH17="－","－",IF(AH17&gt;=0.285,"達成",IF(AJ17="該当","達成","未達成"))))</f>
        <v/>
      </c>
      <c r="AJ17" s="90" t="s">
        <v>20</v>
      </c>
      <c r="AK17" s="92">
        <f>COUNTIF(K17:Q17,"○")</f>
        <v>0</v>
      </c>
      <c r="AL17" s="85">
        <f>IF(7-(COUNTIF(K17:Q17,"－")+COUNTIF(K17:Q17,"対象外"))=0,"－",AK17/(7-(COUNTIF(K17:Q17,"－")+COUNTIF(K17:Q17,"対象外"))))</f>
        <v>0</v>
      </c>
      <c r="AM17" s="85" t="str">
        <f>IF(COUNTIF(K17:Q17,"")=7,"",IF(AL17="－","－",IF(AL17&gt;=0.285,"達成",IF(AN17="該当","達成","未達成"))))</f>
        <v/>
      </c>
      <c r="AN17" s="88" t="s">
        <v>20</v>
      </c>
      <c r="AO17" s="92">
        <f>COUNTIF(R17:X17,"○")</f>
        <v>0</v>
      </c>
      <c r="AP17" s="85">
        <f>IF(7-(COUNTIF(R17:X17,"－")+COUNTIF(R17:X17,"対象外"))=0,"－",AO17/(7-(COUNTIF(R17:X17,"－")+COUNTIF(R17:X17,"対象外"))))</f>
        <v>0</v>
      </c>
      <c r="AQ17" s="85" t="str">
        <f>IF(COUNTIF(R17:X17,"")=7,"",IF(AP17="－","－",IF(AP17&gt;=0.285,"達成",IF(AR17="該当","達成","未達成"))))</f>
        <v/>
      </c>
      <c r="AR17" s="88" t="s">
        <v>20</v>
      </c>
      <c r="AS17" s="92">
        <f>COUNTIF(Y17:AE17,"○")</f>
        <v>0</v>
      </c>
      <c r="AT17" s="85">
        <f>IF(7-(COUNTIF(Y17:AE17,"－")+COUNTIF(Y17:AE17,"対象外"))=0,"－",AS17/(7-(COUNTIF(Y17:AE17,"－")+COUNTIF(Y17:AE17,"対象外"))))</f>
        <v>0</v>
      </c>
      <c r="AU17" s="85" t="str">
        <f>IF(COUNTIF(Y17:AE17,"")=7,"",IF(AT17="－","－",IF(AT17&gt;=0.285,"達成",IF(AV17="該当","達成","未達成"))))</f>
        <v/>
      </c>
      <c r="AV17" s="88" t="s">
        <v>20</v>
      </c>
      <c r="AW17" s="94">
        <f>BF14</f>
        <v>0</v>
      </c>
      <c r="AX17" s="41">
        <f>IF(BD14=0,"－",AW17/BD14)</f>
        <v>0</v>
      </c>
      <c r="AY17" s="41" t="str">
        <f>IF(COUNTIF(D17:AE17,"")=28,"",IF(AX17="－","－",IF(AX17&gt;=0.285,"達成",IF(AZ17="該当","達成","未達成"))))</f>
        <v/>
      </c>
      <c r="AZ17" s="70" t="s">
        <v>20</v>
      </c>
      <c r="BA17" s="37">
        <f>BG14</f>
        <v>56</v>
      </c>
      <c r="BB17" s="38">
        <f>IF(BE14=0,"－",BA17/BE14)</f>
        <v>0.22222222222222221</v>
      </c>
      <c r="BC17" s="255"/>
      <c r="BD17" s="257"/>
      <c r="BE17" s="257"/>
      <c r="BF17" s="257"/>
      <c r="BG17" s="257"/>
      <c r="BH17" s="257"/>
      <c r="BI17" s="257"/>
    </row>
    <row r="18" spans="1:61" s="8" customFormat="1" ht="13.5" customHeight="1" thickBot="1" x14ac:dyDescent="0.25">
      <c r="B18" s="176"/>
      <c r="C18" s="9" t="s">
        <v>19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241"/>
      <c r="AG18" s="86">
        <f>COUNTIF(D18:J18,"○")</f>
        <v>0</v>
      </c>
      <c r="AH18" s="87">
        <f>IF(7-(COUNTIF(D18:J18,"－")+COUNTIF(D18:J18,"対象外"))=0,"－",AG18/(7-(COUNTIF(D18:J18,"－")+COUNTIF(D18:J18,"対象外"))))</f>
        <v>0</v>
      </c>
      <c r="AI18" s="87" t="str">
        <f>IF(OR(AI17="",AI17="－"),AI17,IF(AH18&gt;=0.285,"達成",IF(AJ18="該当","達成","未達成")))</f>
        <v/>
      </c>
      <c r="AJ18" s="91" t="s">
        <v>20</v>
      </c>
      <c r="AK18" s="93">
        <f t="shared" ref="AK18" si="4">COUNTIF(K18:Q18,"○")</f>
        <v>0</v>
      </c>
      <c r="AL18" s="87">
        <f t="shared" ref="AL18" si="5">IF(7-(COUNTIF(K18:Q18,"－")+COUNTIF(K18:Q18,"対象外"))=0,"－",AK18/(7-(COUNTIF(K18:Q18,"－")+COUNTIF(K18:Q18,"対象外"))))</f>
        <v>0</v>
      </c>
      <c r="AM18" s="87" t="str">
        <f>IF(OR(AM17="",AM17="－"),AM17,IF(AL18&gt;=0.285,"達成",IF(AN18="該当","達成","未達成")))</f>
        <v/>
      </c>
      <c r="AN18" s="89" t="s">
        <v>20</v>
      </c>
      <c r="AO18" s="93">
        <f t="shared" ref="AO18" si="6">COUNTIF(R18:X18,"○")</f>
        <v>0</v>
      </c>
      <c r="AP18" s="87">
        <f t="shared" ref="AP18" si="7">IF(7-(COUNTIF(R18:X18,"－")+COUNTIF(R18:X18,"対象外"))=0,"－",AO18/(7-(COUNTIF(R18:X18,"－")+COUNTIF(R18:X18,"対象外"))))</f>
        <v>0</v>
      </c>
      <c r="AQ18" s="87" t="str">
        <f>IF(OR(AQ17="",AQ17="－"),AQ17,IF(AP18&gt;=0.285,"達成",IF(AR18="該当","達成","未達成")))</f>
        <v/>
      </c>
      <c r="AR18" s="89" t="s">
        <v>20</v>
      </c>
      <c r="AS18" s="93">
        <f t="shared" ref="AS18" si="8">COUNTIF(Y18:AE18,"○")</f>
        <v>0</v>
      </c>
      <c r="AT18" s="87">
        <f t="shared" ref="AT18" si="9">IF(7-(COUNTIF(Y18:AE18,"－")+COUNTIF(Y18:AE18,"対象外"))=0,"－",AS18/(7-(COUNTIF(Y18:AE18,"－")+COUNTIF(Y18:AE18,"対象外"))))</f>
        <v>0</v>
      </c>
      <c r="AU18" s="87" t="str">
        <f>IF(OR(AU17="",AU17="－"),AU17,IF(AT18&gt;=0.285,"達成",IF(AV18="該当","達成","未達成")))</f>
        <v/>
      </c>
      <c r="AV18" s="89" t="s">
        <v>20</v>
      </c>
      <c r="AW18" s="95">
        <f>BH14</f>
        <v>0</v>
      </c>
      <c r="AX18" s="42">
        <f>IF(BD14=0,"－",AW18/BD14)</f>
        <v>0</v>
      </c>
      <c r="AY18" s="42" t="str">
        <f>IF(COUNTIF(D18:AE18,"")=28,"",IF(AX18="－","－",IF(AX18&gt;=0.285,"達成",IF(AZ18="該当","達成","未達成"))))</f>
        <v/>
      </c>
      <c r="AZ18" s="71" t="s">
        <v>20</v>
      </c>
      <c r="BA18" s="39">
        <f>BI14</f>
        <v>56</v>
      </c>
      <c r="BB18" s="40">
        <f>IF(BE14=0,"－",BA18/BE14)</f>
        <v>0.22222222222222221</v>
      </c>
      <c r="BC18" s="256"/>
      <c r="BD18" s="253"/>
      <c r="BE18" s="253"/>
      <c r="BF18" s="253"/>
      <c r="BG18" s="253"/>
      <c r="BH18" s="253"/>
      <c r="BI18" s="253"/>
    </row>
    <row r="19" spans="1:61" ht="13.5" customHeight="1" x14ac:dyDescent="0.2">
      <c r="B19" s="174" t="s">
        <v>75</v>
      </c>
      <c r="C19" s="30" t="s">
        <v>1</v>
      </c>
      <c r="D19" s="31">
        <f t="shared" ref="D19:AE19" si="10">D96</f>
        <v>46118</v>
      </c>
      <c r="E19" s="31">
        <f t="shared" si="10"/>
        <v>46119</v>
      </c>
      <c r="F19" s="31">
        <f t="shared" si="10"/>
        <v>46120</v>
      </c>
      <c r="G19" s="31">
        <f t="shared" si="10"/>
        <v>46121</v>
      </c>
      <c r="H19" s="31">
        <f t="shared" si="10"/>
        <v>46122</v>
      </c>
      <c r="I19" s="31">
        <f t="shared" si="10"/>
        <v>46123</v>
      </c>
      <c r="J19" s="31">
        <f t="shared" si="10"/>
        <v>46124</v>
      </c>
      <c r="K19" s="31">
        <f t="shared" si="10"/>
        <v>46125</v>
      </c>
      <c r="L19" s="31">
        <f t="shared" si="10"/>
        <v>46126</v>
      </c>
      <c r="M19" s="31">
        <f t="shared" si="10"/>
        <v>46127</v>
      </c>
      <c r="N19" s="31">
        <f t="shared" si="10"/>
        <v>46128</v>
      </c>
      <c r="O19" s="31">
        <f t="shared" si="10"/>
        <v>46129</v>
      </c>
      <c r="P19" s="31">
        <f t="shared" si="10"/>
        <v>46130</v>
      </c>
      <c r="Q19" s="31">
        <f t="shared" si="10"/>
        <v>46131</v>
      </c>
      <c r="R19" s="31">
        <f t="shared" si="10"/>
        <v>46132</v>
      </c>
      <c r="S19" s="31">
        <f t="shared" si="10"/>
        <v>46133</v>
      </c>
      <c r="T19" s="31">
        <f t="shared" si="10"/>
        <v>46134</v>
      </c>
      <c r="U19" s="31">
        <f t="shared" si="10"/>
        <v>46135</v>
      </c>
      <c r="V19" s="31">
        <f t="shared" si="10"/>
        <v>46136</v>
      </c>
      <c r="W19" s="31">
        <f t="shared" si="10"/>
        <v>46137</v>
      </c>
      <c r="X19" s="31">
        <f t="shared" si="10"/>
        <v>46138</v>
      </c>
      <c r="Y19" s="31">
        <f t="shared" si="10"/>
        <v>46139</v>
      </c>
      <c r="Z19" s="31">
        <f t="shared" si="10"/>
        <v>46140</v>
      </c>
      <c r="AA19" s="31">
        <f t="shared" si="10"/>
        <v>46141</v>
      </c>
      <c r="AB19" s="31">
        <f t="shared" si="10"/>
        <v>46142</v>
      </c>
      <c r="AC19" s="31">
        <f t="shared" si="10"/>
        <v>46143</v>
      </c>
      <c r="AD19" s="31">
        <f t="shared" si="10"/>
        <v>46144</v>
      </c>
      <c r="AE19" s="31">
        <f t="shared" si="10"/>
        <v>46145</v>
      </c>
      <c r="AF19" s="217" t="s">
        <v>2</v>
      </c>
      <c r="AG19" s="179" t="s">
        <v>127</v>
      </c>
      <c r="AH19" s="180"/>
      <c r="AI19" s="180"/>
      <c r="AJ19" s="180"/>
      <c r="AK19" s="183" t="s">
        <v>128</v>
      </c>
      <c r="AL19" s="180"/>
      <c r="AM19" s="180"/>
      <c r="AN19" s="184"/>
      <c r="AO19" s="183" t="s">
        <v>129</v>
      </c>
      <c r="AP19" s="180"/>
      <c r="AQ19" s="180"/>
      <c r="AR19" s="184"/>
      <c r="AS19" s="183" t="s">
        <v>130</v>
      </c>
      <c r="AT19" s="180"/>
      <c r="AU19" s="180"/>
      <c r="AV19" s="184"/>
      <c r="AW19" s="206" t="s">
        <v>3</v>
      </c>
      <c r="AX19" s="206"/>
      <c r="AY19" s="206"/>
      <c r="AZ19" s="207"/>
      <c r="BA19" s="210" t="s">
        <v>4</v>
      </c>
      <c r="BB19" s="211"/>
      <c r="BC19" s="254" t="s">
        <v>5</v>
      </c>
      <c r="BD19" s="252" t="s">
        <v>6</v>
      </c>
      <c r="BE19" s="252" t="s">
        <v>7</v>
      </c>
      <c r="BF19" s="252" t="s">
        <v>8</v>
      </c>
      <c r="BG19" s="252" t="s">
        <v>9</v>
      </c>
      <c r="BH19" s="252" t="s">
        <v>10</v>
      </c>
      <c r="BI19" s="252" t="s">
        <v>11</v>
      </c>
    </row>
    <row r="20" spans="1:61" ht="13.5" customHeight="1" x14ac:dyDescent="0.2">
      <c r="B20" s="175"/>
      <c r="C20" s="6" t="s">
        <v>12</v>
      </c>
      <c r="D20" s="22">
        <f t="shared" ref="D20:AE20" si="11">D96</f>
        <v>46118</v>
      </c>
      <c r="E20" s="22">
        <f t="shared" si="11"/>
        <v>46119</v>
      </c>
      <c r="F20" s="22">
        <f t="shared" si="11"/>
        <v>46120</v>
      </c>
      <c r="G20" s="22">
        <f t="shared" si="11"/>
        <v>46121</v>
      </c>
      <c r="H20" s="22">
        <f t="shared" si="11"/>
        <v>46122</v>
      </c>
      <c r="I20" s="22">
        <f t="shared" si="11"/>
        <v>46123</v>
      </c>
      <c r="J20" s="22">
        <f t="shared" si="11"/>
        <v>46124</v>
      </c>
      <c r="K20" s="22">
        <f t="shared" si="11"/>
        <v>46125</v>
      </c>
      <c r="L20" s="22">
        <f t="shared" si="11"/>
        <v>46126</v>
      </c>
      <c r="M20" s="22">
        <f t="shared" si="11"/>
        <v>46127</v>
      </c>
      <c r="N20" s="22">
        <f t="shared" si="11"/>
        <v>46128</v>
      </c>
      <c r="O20" s="22">
        <f t="shared" si="11"/>
        <v>46129</v>
      </c>
      <c r="P20" s="22">
        <f t="shared" si="11"/>
        <v>46130</v>
      </c>
      <c r="Q20" s="22">
        <f t="shared" si="11"/>
        <v>46131</v>
      </c>
      <c r="R20" s="22">
        <f t="shared" si="11"/>
        <v>46132</v>
      </c>
      <c r="S20" s="22">
        <f t="shared" si="11"/>
        <v>46133</v>
      </c>
      <c r="T20" s="22">
        <f t="shared" si="11"/>
        <v>46134</v>
      </c>
      <c r="U20" s="22">
        <f t="shared" si="11"/>
        <v>46135</v>
      </c>
      <c r="V20" s="22">
        <f t="shared" si="11"/>
        <v>46136</v>
      </c>
      <c r="W20" s="22">
        <f t="shared" si="11"/>
        <v>46137</v>
      </c>
      <c r="X20" s="22">
        <f t="shared" si="11"/>
        <v>46138</v>
      </c>
      <c r="Y20" s="22">
        <f t="shared" si="11"/>
        <v>46139</v>
      </c>
      <c r="Z20" s="22">
        <f t="shared" si="11"/>
        <v>46140</v>
      </c>
      <c r="AA20" s="22">
        <f t="shared" si="11"/>
        <v>46141</v>
      </c>
      <c r="AB20" s="22">
        <f t="shared" si="11"/>
        <v>46142</v>
      </c>
      <c r="AC20" s="22">
        <f t="shared" si="11"/>
        <v>46143</v>
      </c>
      <c r="AD20" s="22">
        <f t="shared" si="11"/>
        <v>46144</v>
      </c>
      <c r="AE20" s="22">
        <f t="shared" si="11"/>
        <v>46145</v>
      </c>
      <c r="AF20" s="178"/>
      <c r="AG20" s="181"/>
      <c r="AH20" s="182"/>
      <c r="AI20" s="182"/>
      <c r="AJ20" s="182"/>
      <c r="AK20" s="185"/>
      <c r="AL20" s="182"/>
      <c r="AM20" s="182"/>
      <c r="AN20" s="186"/>
      <c r="AO20" s="185"/>
      <c r="AP20" s="182"/>
      <c r="AQ20" s="182"/>
      <c r="AR20" s="186"/>
      <c r="AS20" s="185"/>
      <c r="AT20" s="182"/>
      <c r="AU20" s="182"/>
      <c r="AV20" s="186"/>
      <c r="AW20" s="208"/>
      <c r="AX20" s="208"/>
      <c r="AY20" s="208"/>
      <c r="AZ20" s="209"/>
      <c r="BA20" s="212"/>
      <c r="BB20" s="213"/>
      <c r="BC20" s="256"/>
      <c r="BD20" s="253"/>
      <c r="BE20" s="253"/>
      <c r="BF20" s="253"/>
      <c r="BG20" s="253"/>
      <c r="BH20" s="253"/>
      <c r="BI20" s="253"/>
    </row>
    <row r="21" spans="1:61" ht="13.5" customHeight="1" x14ac:dyDescent="0.2">
      <c r="B21" s="175"/>
      <c r="C21" s="6" t="s">
        <v>13</v>
      </c>
      <c r="D21" s="20">
        <f t="shared" ref="D21:AE21" si="12">D96</f>
        <v>46118</v>
      </c>
      <c r="E21" s="20">
        <f t="shared" si="12"/>
        <v>46119</v>
      </c>
      <c r="F21" s="20">
        <f t="shared" si="12"/>
        <v>46120</v>
      </c>
      <c r="G21" s="20">
        <f t="shared" si="12"/>
        <v>46121</v>
      </c>
      <c r="H21" s="20">
        <f t="shared" si="12"/>
        <v>46122</v>
      </c>
      <c r="I21" s="20">
        <f t="shared" si="12"/>
        <v>46123</v>
      </c>
      <c r="J21" s="20">
        <f t="shared" si="12"/>
        <v>46124</v>
      </c>
      <c r="K21" s="20">
        <f t="shared" si="12"/>
        <v>46125</v>
      </c>
      <c r="L21" s="20">
        <f t="shared" si="12"/>
        <v>46126</v>
      </c>
      <c r="M21" s="20">
        <f t="shared" si="12"/>
        <v>46127</v>
      </c>
      <c r="N21" s="20">
        <f t="shared" si="12"/>
        <v>46128</v>
      </c>
      <c r="O21" s="20">
        <f t="shared" si="12"/>
        <v>46129</v>
      </c>
      <c r="P21" s="20">
        <f t="shared" si="12"/>
        <v>46130</v>
      </c>
      <c r="Q21" s="20">
        <f t="shared" si="12"/>
        <v>46131</v>
      </c>
      <c r="R21" s="20">
        <f t="shared" si="12"/>
        <v>46132</v>
      </c>
      <c r="S21" s="20">
        <f t="shared" si="12"/>
        <v>46133</v>
      </c>
      <c r="T21" s="20">
        <f t="shared" si="12"/>
        <v>46134</v>
      </c>
      <c r="U21" s="20">
        <f t="shared" si="12"/>
        <v>46135</v>
      </c>
      <c r="V21" s="20">
        <f t="shared" si="12"/>
        <v>46136</v>
      </c>
      <c r="W21" s="20">
        <f t="shared" si="12"/>
        <v>46137</v>
      </c>
      <c r="X21" s="20">
        <f t="shared" si="12"/>
        <v>46138</v>
      </c>
      <c r="Y21" s="20">
        <f t="shared" si="12"/>
        <v>46139</v>
      </c>
      <c r="Z21" s="20">
        <f t="shared" si="12"/>
        <v>46140</v>
      </c>
      <c r="AA21" s="20">
        <f t="shared" si="12"/>
        <v>46141</v>
      </c>
      <c r="AB21" s="20">
        <f t="shared" si="12"/>
        <v>46142</v>
      </c>
      <c r="AC21" s="20">
        <f t="shared" si="12"/>
        <v>46143</v>
      </c>
      <c r="AD21" s="20">
        <f t="shared" si="12"/>
        <v>46144</v>
      </c>
      <c r="AE21" s="20">
        <f t="shared" si="12"/>
        <v>46145</v>
      </c>
      <c r="AF21" s="239">
        <f>COUNTIF(D24:AE24,"－")+COUNTIF(D24:AE24,"対象外")</f>
        <v>0</v>
      </c>
      <c r="AG21" s="203" t="s">
        <v>131</v>
      </c>
      <c r="AH21" s="187" t="s">
        <v>132</v>
      </c>
      <c r="AI21" s="190" t="s">
        <v>133</v>
      </c>
      <c r="AJ21" s="193" t="s">
        <v>134</v>
      </c>
      <c r="AK21" s="187" t="s">
        <v>131</v>
      </c>
      <c r="AL21" s="187" t="s">
        <v>132</v>
      </c>
      <c r="AM21" s="190" t="s">
        <v>133</v>
      </c>
      <c r="AN21" s="193" t="s">
        <v>134</v>
      </c>
      <c r="AO21" s="187" t="s">
        <v>131</v>
      </c>
      <c r="AP21" s="187" t="s">
        <v>132</v>
      </c>
      <c r="AQ21" s="190" t="s">
        <v>133</v>
      </c>
      <c r="AR21" s="193" t="s">
        <v>134</v>
      </c>
      <c r="AS21" s="187" t="s">
        <v>131</v>
      </c>
      <c r="AT21" s="187" t="s">
        <v>132</v>
      </c>
      <c r="AU21" s="190" t="s">
        <v>133</v>
      </c>
      <c r="AV21" s="224" t="s">
        <v>134</v>
      </c>
      <c r="AW21" s="227" t="s">
        <v>14</v>
      </c>
      <c r="AX21" s="230" t="s">
        <v>15</v>
      </c>
      <c r="AY21" s="233" t="s">
        <v>53</v>
      </c>
      <c r="AZ21" s="236" t="s">
        <v>54</v>
      </c>
      <c r="BA21" s="218" t="s">
        <v>14</v>
      </c>
      <c r="BB21" s="221" t="s">
        <v>16</v>
      </c>
      <c r="BC21" s="254">
        <f t="shared" ref="BC21" si="13">COUNT(D20:AE20)</f>
        <v>28</v>
      </c>
      <c r="BD21" s="252">
        <f>BC21-AF21</f>
        <v>28</v>
      </c>
      <c r="BE21" s="252">
        <f>BE14+BD21</f>
        <v>280</v>
      </c>
      <c r="BF21" s="252">
        <f>COUNTIF(D24:AE24,"○")</f>
        <v>0</v>
      </c>
      <c r="BG21" s="252">
        <f>BG14+BF21</f>
        <v>56</v>
      </c>
      <c r="BH21" s="252">
        <f>COUNTIF(D25:AE25,"○")</f>
        <v>0</v>
      </c>
      <c r="BI21" s="252">
        <f>BI14+BH21</f>
        <v>56</v>
      </c>
    </row>
    <row r="22" spans="1:61" ht="37.5" customHeight="1" x14ac:dyDescent="0.2">
      <c r="B22" s="175"/>
      <c r="C22" s="215" t="s">
        <v>17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240"/>
      <c r="AG22" s="204"/>
      <c r="AH22" s="188"/>
      <c r="AI22" s="191"/>
      <c r="AJ22" s="194"/>
      <c r="AK22" s="188"/>
      <c r="AL22" s="188"/>
      <c r="AM22" s="191"/>
      <c r="AN22" s="194"/>
      <c r="AO22" s="188"/>
      <c r="AP22" s="188"/>
      <c r="AQ22" s="191"/>
      <c r="AR22" s="194"/>
      <c r="AS22" s="188"/>
      <c r="AT22" s="188"/>
      <c r="AU22" s="191"/>
      <c r="AV22" s="225"/>
      <c r="AW22" s="228"/>
      <c r="AX22" s="231"/>
      <c r="AY22" s="234"/>
      <c r="AZ22" s="237"/>
      <c r="BA22" s="219"/>
      <c r="BB22" s="222"/>
      <c r="BC22" s="255"/>
      <c r="BD22" s="257"/>
      <c r="BE22" s="257"/>
      <c r="BF22" s="257"/>
      <c r="BG22" s="257"/>
      <c r="BH22" s="257"/>
      <c r="BI22" s="257"/>
    </row>
    <row r="23" spans="1:61" ht="24" customHeight="1" x14ac:dyDescent="0.2">
      <c r="A23" s="7"/>
      <c r="B23" s="175"/>
      <c r="C23" s="216"/>
      <c r="D23" s="146" t="str">
        <f t="shared" ref="D23:AE23" si="14">IFERROR(VLOOKUP(D20,祝日,3,FALSE),"")</f>
        <v/>
      </c>
      <c r="E23" s="146" t="str">
        <f t="shared" si="14"/>
        <v/>
      </c>
      <c r="F23" s="146" t="str">
        <f t="shared" si="14"/>
        <v/>
      </c>
      <c r="G23" s="146" t="str">
        <f t="shared" si="14"/>
        <v/>
      </c>
      <c r="H23" s="146" t="str">
        <f t="shared" si="14"/>
        <v/>
      </c>
      <c r="I23" s="146" t="str">
        <f t="shared" si="14"/>
        <v/>
      </c>
      <c r="J23" s="146" t="str">
        <f t="shared" si="14"/>
        <v/>
      </c>
      <c r="K23" s="146" t="str">
        <f t="shared" si="14"/>
        <v/>
      </c>
      <c r="L23" s="146" t="str">
        <f t="shared" si="14"/>
        <v/>
      </c>
      <c r="M23" s="146" t="str">
        <f t="shared" si="14"/>
        <v/>
      </c>
      <c r="N23" s="146" t="str">
        <f t="shared" si="14"/>
        <v/>
      </c>
      <c r="O23" s="146" t="str">
        <f t="shared" si="14"/>
        <v/>
      </c>
      <c r="P23" s="146" t="str">
        <f>IFERROR(VLOOKUP(P20,祝日,3,FALSE),"")</f>
        <v/>
      </c>
      <c r="Q23" s="146" t="str">
        <f t="shared" si="14"/>
        <v/>
      </c>
      <c r="R23" s="146" t="str">
        <f t="shared" si="14"/>
        <v/>
      </c>
      <c r="S23" s="146" t="str">
        <f t="shared" si="14"/>
        <v/>
      </c>
      <c r="T23" s="146" t="str">
        <f t="shared" si="14"/>
        <v/>
      </c>
      <c r="U23" s="146" t="str">
        <f t="shared" si="14"/>
        <v/>
      </c>
      <c r="V23" s="146" t="str">
        <f t="shared" si="14"/>
        <v/>
      </c>
      <c r="W23" s="146" t="str">
        <f t="shared" si="14"/>
        <v/>
      </c>
      <c r="X23" s="146" t="str">
        <f t="shared" si="14"/>
        <v/>
      </c>
      <c r="Y23" s="146" t="str">
        <f t="shared" si="14"/>
        <v/>
      </c>
      <c r="Z23" s="146" t="str">
        <f t="shared" si="14"/>
        <v/>
      </c>
      <c r="AA23" s="146" t="str">
        <f t="shared" si="14"/>
        <v>昭和の日</v>
      </c>
      <c r="AB23" s="146" t="str">
        <f t="shared" si="14"/>
        <v/>
      </c>
      <c r="AC23" s="146" t="str">
        <f t="shared" si="14"/>
        <v/>
      </c>
      <c r="AD23" s="146" t="str">
        <f t="shared" si="14"/>
        <v/>
      </c>
      <c r="AE23" s="146" t="str">
        <f t="shared" si="14"/>
        <v>憲法記念日</v>
      </c>
      <c r="AF23" s="240"/>
      <c r="AG23" s="205"/>
      <c r="AH23" s="189"/>
      <c r="AI23" s="192"/>
      <c r="AJ23" s="195"/>
      <c r="AK23" s="189"/>
      <c r="AL23" s="189"/>
      <c r="AM23" s="192"/>
      <c r="AN23" s="195"/>
      <c r="AO23" s="189"/>
      <c r="AP23" s="189"/>
      <c r="AQ23" s="192"/>
      <c r="AR23" s="195"/>
      <c r="AS23" s="189"/>
      <c r="AT23" s="189"/>
      <c r="AU23" s="192"/>
      <c r="AV23" s="226"/>
      <c r="AW23" s="229"/>
      <c r="AX23" s="232"/>
      <c r="AY23" s="235"/>
      <c r="AZ23" s="238"/>
      <c r="BA23" s="220"/>
      <c r="BB23" s="223"/>
      <c r="BC23" s="255"/>
      <c r="BD23" s="257"/>
      <c r="BE23" s="257"/>
      <c r="BF23" s="257"/>
      <c r="BG23" s="257"/>
      <c r="BH23" s="257"/>
      <c r="BI23" s="257"/>
    </row>
    <row r="24" spans="1:61" ht="12.75" customHeight="1" x14ac:dyDescent="0.2">
      <c r="A24" s="8"/>
      <c r="B24" s="175"/>
      <c r="C24" s="6" t="s">
        <v>18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240"/>
      <c r="AG24" s="84">
        <f t="shared" ref="AG24:AG25" si="15">COUNTIF(D24:J24,"○")</f>
        <v>0</v>
      </c>
      <c r="AH24" s="85">
        <f t="shared" ref="AH24:AH25" si="16">IF(7-(COUNTIF(D24:J24,"－")+COUNTIF(D24:J24,"対象外"))=0,"－",AG24/(7-(COUNTIF(D24:J24,"－")+COUNTIF(D24:J24,"対象外"))))</f>
        <v>0</v>
      </c>
      <c r="AI24" s="85" t="str">
        <f>IF(COUNTIF(D24:J24,"")=7,"",IF(AH24="－","－",IF(AH24&gt;=0.285,"達成",IF(AJ24="該当","達成","未達成"))))</f>
        <v/>
      </c>
      <c r="AJ24" s="90" t="s">
        <v>20</v>
      </c>
      <c r="AK24" s="92">
        <f>COUNTIF(K24:Q24,"○")</f>
        <v>0</v>
      </c>
      <c r="AL24" s="85">
        <f>IF(7-(COUNTIF(K24:Q24,"－")+COUNTIF(K24:Q24,"対象外"))=0,"－",AK24/(7-(COUNTIF(K24:Q24,"－")+COUNTIF(K24:Q24,"対象外"))))</f>
        <v>0</v>
      </c>
      <c r="AM24" s="85" t="str">
        <f>IF(COUNTIF(K24:Q24,"")=7,"",IF(AL24="－","－",IF(AL24&gt;=0.285,"達成",IF(AN24="該当","達成","未達成"))))</f>
        <v/>
      </c>
      <c r="AN24" s="88" t="s">
        <v>20</v>
      </c>
      <c r="AO24" s="92">
        <f>COUNTIF(R24:X24,"○")</f>
        <v>0</v>
      </c>
      <c r="AP24" s="85">
        <f>IF(7-(COUNTIF(R24:X24,"－")+COUNTIF(R24:X24,"対象外"))=0,"－",AO24/(7-(COUNTIF(R24:X24,"－")+COUNTIF(R24:X24,"対象外"))))</f>
        <v>0</v>
      </c>
      <c r="AQ24" s="85" t="str">
        <f>IF(COUNTIF(R24:X24,"")=7,"",IF(AP24="－","－",IF(AP24&gt;=0.285,"達成",IF(AR24="該当","達成","未達成"))))</f>
        <v/>
      </c>
      <c r="AR24" s="88" t="s">
        <v>20</v>
      </c>
      <c r="AS24" s="92">
        <f>COUNTIF(Y24:AE24,"○")</f>
        <v>0</v>
      </c>
      <c r="AT24" s="85">
        <f>IF(7-(COUNTIF(Y24:AE24,"－")+COUNTIF(Y24:AE24,"対象外"))=0,"－",AS24/(7-(COUNTIF(Y24:AE24,"－")+COUNTIF(Y24:AE24,"対象外"))))</f>
        <v>0</v>
      </c>
      <c r="AU24" s="85" t="str">
        <f>IF(COUNTIF(Y24:AE24,"")=7,"",IF(AT24="－","－",IF(AT24&gt;=0.285,"達成",IF(AV24="該当","達成","未達成"))))</f>
        <v/>
      </c>
      <c r="AV24" s="88" t="s">
        <v>20</v>
      </c>
      <c r="AW24" s="94">
        <f>BF21</f>
        <v>0</v>
      </c>
      <c r="AX24" s="41">
        <f>IF(BD21=0,"－",AW24/BD21)</f>
        <v>0</v>
      </c>
      <c r="AY24" s="41" t="str">
        <f>IF(COUNTIF(D24:AE24,"")=28,"",IF(AX24="－","－",IF(AX24&gt;=0.285,"達成",IF(AZ24="該当","達成","未達成"))))</f>
        <v/>
      </c>
      <c r="AZ24" s="70" t="s">
        <v>20</v>
      </c>
      <c r="BA24" s="37">
        <f>BG21</f>
        <v>56</v>
      </c>
      <c r="BB24" s="38">
        <f>IF(BE21=0,"－",BA24/BE21)</f>
        <v>0.2</v>
      </c>
      <c r="BC24" s="255"/>
      <c r="BD24" s="257"/>
      <c r="BE24" s="257"/>
      <c r="BF24" s="257"/>
      <c r="BG24" s="257"/>
      <c r="BH24" s="257"/>
      <c r="BI24" s="257"/>
    </row>
    <row r="25" spans="1:61" ht="12.75" customHeight="1" thickBot="1" x14ac:dyDescent="0.25">
      <c r="A25" s="8"/>
      <c r="B25" s="176"/>
      <c r="C25" s="9" t="s">
        <v>19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241"/>
      <c r="AG25" s="86">
        <f t="shared" si="15"/>
        <v>0</v>
      </c>
      <c r="AH25" s="87">
        <f t="shared" si="16"/>
        <v>0</v>
      </c>
      <c r="AI25" s="87" t="str">
        <f>IF(OR(AI24="",AI24="－"),AI24,IF(AH25&gt;=0.285,"達成",IF(AJ25="該当","達成","未達成")))</f>
        <v/>
      </c>
      <c r="AJ25" s="91" t="s">
        <v>20</v>
      </c>
      <c r="AK25" s="93">
        <f t="shared" ref="AK25" si="17">COUNTIF(K25:Q25,"○")</f>
        <v>0</v>
      </c>
      <c r="AL25" s="87">
        <f t="shared" ref="AL25" si="18">IF(7-(COUNTIF(K25:Q25,"－")+COUNTIF(K25:Q25,"対象外"))=0,"－",AK25/(7-(COUNTIF(K25:Q25,"－")+COUNTIF(K25:Q25,"対象外"))))</f>
        <v>0</v>
      </c>
      <c r="AM25" s="87" t="str">
        <f>IF(OR(AM24="",AM24="－"),AM24,IF(AL25&gt;=0.285,"達成",IF(AN25="該当","達成","未達成")))</f>
        <v/>
      </c>
      <c r="AN25" s="89" t="s">
        <v>20</v>
      </c>
      <c r="AO25" s="93">
        <f t="shared" ref="AO25" si="19">COUNTIF(R25:X25,"○")</f>
        <v>0</v>
      </c>
      <c r="AP25" s="87">
        <f t="shared" ref="AP25" si="20">IF(7-(COUNTIF(R25:X25,"－")+COUNTIF(R25:X25,"対象外"))=0,"－",AO25/(7-(COUNTIF(R25:X25,"－")+COUNTIF(R25:X25,"対象外"))))</f>
        <v>0</v>
      </c>
      <c r="AQ25" s="87" t="str">
        <f>IF(OR(AQ24="",AQ24="－"),AQ24,IF(AP25&gt;=0.285,"達成",IF(AR25="該当","達成","未達成")))</f>
        <v/>
      </c>
      <c r="AR25" s="89" t="s">
        <v>20</v>
      </c>
      <c r="AS25" s="93">
        <f t="shared" ref="AS25" si="21">COUNTIF(Y25:AE25,"○")</f>
        <v>0</v>
      </c>
      <c r="AT25" s="87">
        <f t="shared" ref="AT25" si="22">IF(7-(COUNTIF(Y25:AE25,"－")+COUNTIF(Y25:AE25,"対象外"))=0,"－",AS25/(7-(COUNTIF(Y25:AE25,"－")+COUNTIF(Y25:AE25,"対象外"))))</f>
        <v>0</v>
      </c>
      <c r="AU25" s="87" t="str">
        <f>IF(OR(AU24="",AU24="－"),AU24,IF(AT25&gt;=0.285,"達成",IF(AV25="該当","達成","未達成")))</f>
        <v/>
      </c>
      <c r="AV25" s="89" t="s">
        <v>20</v>
      </c>
      <c r="AW25" s="95">
        <f>BH21</f>
        <v>0</v>
      </c>
      <c r="AX25" s="42">
        <f>IF(BD21=0,"－",AW25/BD21)</f>
        <v>0</v>
      </c>
      <c r="AY25" s="42" t="str">
        <f>IF(COUNTIF(D25:AE25,"")=28,"",IF(AX25="－","－",IF(AX25&gt;=0.285,"達成",IF(AZ25="該当","達成","未達成"))))</f>
        <v/>
      </c>
      <c r="AZ25" s="71" t="s">
        <v>20</v>
      </c>
      <c r="BA25" s="39">
        <f>BI21</f>
        <v>56</v>
      </c>
      <c r="BB25" s="40">
        <f>IF(BE21=0,"－",BA25/BE21)</f>
        <v>0.2</v>
      </c>
      <c r="BC25" s="256"/>
      <c r="BD25" s="253"/>
      <c r="BE25" s="253"/>
      <c r="BF25" s="253"/>
      <c r="BG25" s="253"/>
      <c r="BH25" s="253"/>
      <c r="BI25" s="253"/>
    </row>
    <row r="26" spans="1:61" s="7" customFormat="1" ht="12.75" customHeight="1" x14ac:dyDescent="0.2">
      <c r="A26"/>
      <c r="B26" s="174" t="s">
        <v>76</v>
      </c>
      <c r="C26" s="5" t="s">
        <v>1</v>
      </c>
      <c r="D26" s="21">
        <f t="shared" ref="D26:AE26" si="23">D97</f>
        <v>46146</v>
      </c>
      <c r="E26" s="21">
        <f t="shared" si="23"/>
        <v>46147</v>
      </c>
      <c r="F26" s="21">
        <f t="shared" si="23"/>
        <v>46148</v>
      </c>
      <c r="G26" s="21">
        <f t="shared" si="23"/>
        <v>46149</v>
      </c>
      <c r="H26" s="21">
        <f t="shared" si="23"/>
        <v>46150</v>
      </c>
      <c r="I26" s="21">
        <f t="shared" si="23"/>
        <v>46151</v>
      </c>
      <c r="J26" s="21">
        <f t="shared" si="23"/>
        <v>46152</v>
      </c>
      <c r="K26" s="21">
        <f t="shared" si="23"/>
        <v>46153</v>
      </c>
      <c r="L26" s="21">
        <f t="shared" si="23"/>
        <v>46154</v>
      </c>
      <c r="M26" s="21">
        <f t="shared" si="23"/>
        <v>46155</v>
      </c>
      <c r="N26" s="21">
        <f t="shared" si="23"/>
        <v>46156</v>
      </c>
      <c r="O26" s="21">
        <f t="shared" si="23"/>
        <v>46157</v>
      </c>
      <c r="P26" s="21">
        <f t="shared" si="23"/>
        <v>46158</v>
      </c>
      <c r="Q26" s="21">
        <f t="shared" si="23"/>
        <v>46159</v>
      </c>
      <c r="R26" s="21">
        <f t="shared" si="23"/>
        <v>46160</v>
      </c>
      <c r="S26" s="21">
        <f t="shared" si="23"/>
        <v>46161</v>
      </c>
      <c r="T26" s="21">
        <f t="shared" si="23"/>
        <v>46162</v>
      </c>
      <c r="U26" s="21">
        <f t="shared" si="23"/>
        <v>46163</v>
      </c>
      <c r="V26" s="21">
        <f t="shared" si="23"/>
        <v>46164</v>
      </c>
      <c r="W26" s="21">
        <f t="shared" si="23"/>
        <v>46165</v>
      </c>
      <c r="X26" s="21">
        <f t="shared" si="23"/>
        <v>46166</v>
      </c>
      <c r="Y26" s="21">
        <f t="shared" si="23"/>
        <v>46167</v>
      </c>
      <c r="Z26" s="21">
        <f t="shared" si="23"/>
        <v>46168</v>
      </c>
      <c r="AA26" s="21">
        <f t="shared" si="23"/>
        <v>46169</v>
      </c>
      <c r="AB26" s="21">
        <f t="shared" si="23"/>
        <v>46170</v>
      </c>
      <c r="AC26" s="21">
        <f t="shared" si="23"/>
        <v>46171</v>
      </c>
      <c r="AD26" s="21">
        <f t="shared" si="23"/>
        <v>46172</v>
      </c>
      <c r="AE26" s="21">
        <f t="shared" si="23"/>
        <v>46173</v>
      </c>
      <c r="AF26" s="242" t="s">
        <v>2</v>
      </c>
      <c r="AG26" s="179" t="s">
        <v>127</v>
      </c>
      <c r="AH26" s="180"/>
      <c r="AI26" s="180"/>
      <c r="AJ26" s="180"/>
      <c r="AK26" s="183" t="s">
        <v>128</v>
      </c>
      <c r="AL26" s="180"/>
      <c r="AM26" s="180"/>
      <c r="AN26" s="184"/>
      <c r="AO26" s="183" t="s">
        <v>129</v>
      </c>
      <c r="AP26" s="180"/>
      <c r="AQ26" s="180"/>
      <c r="AR26" s="184"/>
      <c r="AS26" s="183" t="s">
        <v>130</v>
      </c>
      <c r="AT26" s="180"/>
      <c r="AU26" s="180"/>
      <c r="AV26" s="184"/>
      <c r="AW26" s="206" t="s">
        <v>3</v>
      </c>
      <c r="AX26" s="206"/>
      <c r="AY26" s="206"/>
      <c r="AZ26" s="207"/>
      <c r="BA26" s="210" t="s">
        <v>4</v>
      </c>
      <c r="BB26" s="211"/>
      <c r="BC26" s="254" t="s">
        <v>5</v>
      </c>
      <c r="BD26" s="252" t="s">
        <v>6</v>
      </c>
      <c r="BE26" s="252" t="s">
        <v>7</v>
      </c>
      <c r="BF26" s="252" t="s">
        <v>8</v>
      </c>
      <c r="BG26" s="252" t="s">
        <v>9</v>
      </c>
      <c r="BH26" s="252" t="s">
        <v>10</v>
      </c>
      <c r="BI26" s="252" t="s">
        <v>11</v>
      </c>
    </row>
    <row r="27" spans="1:61" s="8" customFormat="1" ht="12.75" customHeight="1" x14ac:dyDescent="0.2">
      <c r="A27"/>
      <c r="B27" s="175"/>
      <c r="C27" s="6" t="s">
        <v>12</v>
      </c>
      <c r="D27" s="22">
        <f t="shared" ref="D27:AE27" si="24">D97</f>
        <v>46146</v>
      </c>
      <c r="E27" s="22">
        <f t="shared" si="24"/>
        <v>46147</v>
      </c>
      <c r="F27" s="22">
        <f t="shared" si="24"/>
        <v>46148</v>
      </c>
      <c r="G27" s="22">
        <f t="shared" si="24"/>
        <v>46149</v>
      </c>
      <c r="H27" s="22">
        <f t="shared" si="24"/>
        <v>46150</v>
      </c>
      <c r="I27" s="22">
        <f t="shared" si="24"/>
        <v>46151</v>
      </c>
      <c r="J27" s="22">
        <f t="shared" si="24"/>
        <v>46152</v>
      </c>
      <c r="K27" s="22">
        <f t="shared" si="24"/>
        <v>46153</v>
      </c>
      <c r="L27" s="22">
        <f t="shared" si="24"/>
        <v>46154</v>
      </c>
      <c r="M27" s="22">
        <f t="shared" si="24"/>
        <v>46155</v>
      </c>
      <c r="N27" s="22">
        <f t="shared" si="24"/>
        <v>46156</v>
      </c>
      <c r="O27" s="22">
        <f t="shared" si="24"/>
        <v>46157</v>
      </c>
      <c r="P27" s="22">
        <f t="shared" si="24"/>
        <v>46158</v>
      </c>
      <c r="Q27" s="22">
        <f t="shared" si="24"/>
        <v>46159</v>
      </c>
      <c r="R27" s="22">
        <f t="shared" si="24"/>
        <v>46160</v>
      </c>
      <c r="S27" s="22">
        <f t="shared" si="24"/>
        <v>46161</v>
      </c>
      <c r="T27" s="22">
        <f t="shared" si="24"/>
        <v>46162</v>
      </c>
      <c r="U27" s="22">
        <f t="shared" si="24"/>
        <v>46163</v>
      </c>
      <c r="V27" s="22">
        <f t="shared" si="24"/>
        <v>46164</v>
      </c>
      <c r="W27" s="22">
        <f t="shared" si="24"/>
        <v>46165</v>
      </c>
      <c r="X27" s="22">
        <f t="shared" si="24"/>
        <v>46166</v>
      </c>
      <c r="Y27" s="22">
        <f t="shared" si="24"/>
        <v>46167</v>
      </c>
      <c r="Z27" s="22">
        <f t="shared" si="24"/>
        <v>46168</v>
      </c>
      <c r="AA27" s="22">
        <f t="shared" si="24"/>
        <v>46169</v>
      </c>
      <c r="AB27" s="22">
        <f t="shared" si="24"/>
        <v>46170</v>
      </c>
      <c r="AC27" s="22">
        <f t="shared" si="24"/>
        <v>46171</v>
      </c>
      <c r="AD27" s="22">
        <f t="shared" si="24"/>
        <v>46172</v>
      </c>
      <c r="AE27" s="22">
        <f t="shared" si="24"/>
        <v>46173</v>
      </c>
      <c r="AF27" s="243"/>
      <c r="AG27" s="181"/>
      <c r="AH27" s="182"/>
      <c r="AI27" s="182"/>
      <c r="AJ27" s="182"/>
      <c r="AK27" s="185"/>
      <c r="AL27" s="182"/>
      <c r="AM27" s="182"/>
      <c r="AN27" s="186"/>
      <c r="AO27" s="185"/>
      <c r="AP27" s="182"/>
      <c r="AQ27" s="182"/>
      <c r="AR27" s="186"/>
      <c r="AS27" s="185"/>
      <c r="AT27" s="182"/>
      <c r="AU27" s="182"/>
      <c r="AV27" s="186"/>
      <c r="AW27" s="208"/>
      <c r="AX27" s="208"/>
      <c r="AY27" s="208"/>
      <c r="AZ27" s="209"/>
      <c r="BA27" s="212"/>
      <c r="BB27" s="213"/>
      <c r="BC27" s="256"/>
      <c r="BD27" s="253"/>
      <c r="BE27" s="253"/>
      <c r="BF27" s="253"/>
      <c r="BG27" s="253"/>
      <c r="BH27" s="253"/>
      <c r="BI27" s="253"/>
    </row>
    <row r="28" spans="1:61" s="8" customFormat="1" ht="12.75" customHeight="1" x14ac:dyDescent="0.2">
      <c r="A28"/>
      <c r="B28" s="175"/>
      <c r="C28" s="6" t="s">
        <v>13</v>
      </c>
      <c r="D28" s="20">
        <f t="shared" ref="D28:AE28" si="25">D97</f>
        <v>46146</v>
      </c>
      <c r="E28" s="20">
        <f t="shared" si="25"/>
        <v>46147</v>
      </c>
      <c r="F28" s="20">
        <f t="shared" si="25"/>
        <v>46148</v>
      </c>
      <c r="G28" s="20">
        <f t="shared" si="25"/>
        <v>46149</v>
      </c>
      <c r="H28" s="20">
        <f t="shared" si="25"/>
        <v>46150</v>
      </c>
      <c r="I28" s="20">
        <f t="shared" si="25"/>
        <v>46151</v>
      </c>
      <c r="J28" s="20">
        <f t="shared" si="25"/>
        <v>46152</v>
      </c>
      <c r="K28" s="20">
        <f t="shared" si="25"/>
        <v>46153</v>
      </c>
      <c r="L28" s="20">
        <f t="shared" si="25"/>
        <v>46154</v>
      </c>
      <c r="M28" s="20">
        <f t="shared" si="25"/>
        <v>46155</v>
      </c>
      <c r="N28" s="20">
        <f t="shared" si="25"/>
        <v>46156</v>
      </c>
      <c r="O28" s="20">
        <f t="shared" si="25"/>
        <v>46157</v>
      </c>
      <c r="P28" s="20">
        <f t="shared" si="25"/>
        <v>46158</v>
      </c>
      <c r="Q28" s="20">
        <f t="shared" si="25"/>
        <v>46159</v>
      </c>
      <c r="R28" s="20">
        <f t="shared" si="25"/>
        <v>46160</v>
      </c>
      <c r="S28" s="20">
        <f t="shared" si="25"/>
        <v>46161</v>
      </c>
      <c r="T28" s="20">
        <f t="shared" si="25"/>
        <v>46162</v>
      </c>
      <c r="U28" s="20">
        <f t="shared" si="25"/>
        <v>46163</v>
      </c>
      <c r="V28" s="20">
        <f t="shared" si="25"/>
        <v>46164</v>
      </c>
      <c r="W28" s="20">
        <f t="shared" si="25"/>
        <v>46165</v>
      </c>
      <c r="X28" s="20">
        <f t="shared" si="25"/>
        <v>46166</v>
      </c>
      <c r="Y28" s="20">
        <f t="shared" si="25"/>
        <v>46167</v>
      </c>
      <c r="Z28" s="20">
        <f t="shared" si="25"/>
        <v>46168</v>
      </c>
      <c r="AA28" s="20">
        <f t="shared" si="25"/>
        <v>46169</v>
      </c>
      <c r="AB28" s="20">
        <f t="shared" si="25"/>
        <v>46170</v>
      </c>
      <c r="AC28" s="20">
        <f t="shared" si="25"/>
        <v>46171</v>
      </c>
      <c r="AD28" s="20">
        <f t="shared" si="25"/>
        <v>46172</v>
      </c>
      <c r="AE28" s="20">
        <f t="shared" si="25"/>
        <v>46173</v>
      </c>
      <c r="AF28" s="239">
        <f>COUNTIF(D31:AE31,"－")+COUNTIF(D31:AE31,"対象外")</f>
        <v>0</v>
      </c>
      <c r="AG28" s="203" t="s">
        <v>131</v>
      </c>
      <c r="AH28" s="187" t="s">
        <v>132</v>
      </c>
      <c r="AI28" s="190" t="s">
        <v>133</v>
      </c>
      <c r="AJ28" s="193" t="s">
        <v>134</v>
      </c>
      <c r="AK28" s="187" t="s">
        <v>131</v>
      </c>
      <c r="AL28" s="187" t="s">
        <v>132</v>
      </c>
      <c r="AM28" s="190" t="s">
        <v>133</v>
      </c>
      <c r="AN28" s="193" t="s">
        <v>134</v>
      </c>
      <c r="AO28" s="187" t="s">
        <v>131</v>
      </c>
      <c r="AP28" s="187" t="s">
        <v>132</v>
      </c>
      <c r="AQ28" s="190" t="s">
        <v>133</v>
      </c>
      <c r="AR28" s="193" t="s">
        <v>134</v>
      </c>
      <c r="AS28" s="187" t="s">
        <v>131</v>
      </c>
      <c r="AT28" s="187" t="s">
        <v>132</v>
      </c>
      <c r="AU28" s="190" t="s">
        <v>133</v>
      </c>
      <c r="AV28" s="224" t="s">
        <v>134</v>
      </c>
      <c r="AW28" s="227" t="s">
        <v>14</v>
      </c>
      <c r="AX28" s="230" t="s">
        <v>15</v>
      </c>
      <c r="AY28" s="244" t="s">
        <v>53</v>
      </c>
      <c r="AZ28" s="236" t="s">
        <v>54</v>
      </c>
      <c r="BA28" s="218" t="s">
        <v>14</v>
      </c>
      <c r="BB28" s="221" t="s">
        <v>16</v>
      </c>
      <c r="BC28" s="254">
        <f t="shared" ref="BC28" si="26">COUNT(D27:AE27)</f>
        <v>28</v>
      </c>
      <c r="BD28" s="252">
        <f>BC28-AF28</f>
        <v>28</v>
      </c>
      <c r="BE28" s="252">
        <f t="shared" ref="BE28" si="27">BE21+BD28</f>
        <v>308</v>
      </c>
      <c r="BF28" s="252">
        <f>COUNTIF(D31:AE31,"○")</f>
        <v>0</v>
      </c>
      <c r="BG28" s="252">
        <f t="shared" ref="BG28" si="28">BG21+BF28</f>
        <v>56</v>
      </c>
      <c r="BH28" s="252">
        <f>COUNTIF(D32:AE32,"○")</f>
        <v>0</v>
      </c>
      <c r="BI28" s="252">
        <f t="shared" ref="BI28" si="29">BI21+BH28</f>
        <v>56</v>
      </c>
    </row>
    <row r="29" spans="1:61" ht="37.5" customHeight="1" x14ac:dyDescent="0.2">
      <c r="B29" s="175"/>
      <c r="C29" s="215" t="s">
        <v>17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240"/>
      <c r="AG29" s="204"/>
      <c r="AH29" s="188"/>
      <c r="AI29" s="191"/>
      <c r="AJ29" s="194"/>
      <c r="AK29" s="188"/>
      <c r="AL29" s="188"/>
      <c r="AM29" s="191"/>
      <c r="AN29" s="194"/>
      <c r="AO29" s="188"/>
      <c r="AP29" s="188"/>
      <c r="AQ29" s="191"/>
      <c r="AR29" s="194"/>
      <c r="AS29" s="188"/>
      <c r="AT29" s="188"/>
      <c r="AU29" s="191"/>
      <c r="AV29" s="225"/>
      <c r="AW29" s="228"/>
      <c r="AX29" s="231"/>
      <c r="AY29" s="245"/>
      <c r="AZ29" s="237"/>
      <c r="BA29" s="219"/>
      <c r="BB29" s="222"/>
      <c r="BC29" s="255"/>
      <c r="BD29" s="257"/>
      <c r="BE29" s="257"/>
      <c r="BF29" s="257"/>
      <c r="BG29" s="257"/>
      <c r="BH29" s="257"/>
      <c r="BI29" s="257"/>
    </row>
    <row r="30" spans="1:61" ht="24" customHeight="1" x14ac:dyDescent="0.2">
      <c r="A30" s="7"/>
      <c r="B30" s="175"/>
      <c r="C30" s="216"/>
      <c r="D30" s="145" t="str">
        <f t="shared" ref="D30:AE30" si="30">IFERROR(VLOOKUP(D27,祝日,3,FALSE),"")</f>
        <v>みどりの日</v>
      </c>
      <c r="E30" s="145" t="str">
        <f t="shared" si="30"/>
        <v>こどもの日</v>
      </c>
      <c r="F30" s="145" t="str">
        <f t="shared" si="30"/>
        <v>振替休日</v>
      </c>
      <c r="G30" s="147" t="str">
        <f t="shared" si="30"/>
        <v/>
      </c>
      <c r="H30" s="145" t="str">
        <f t="shared" si="30"/>
        <v/>
      </c>
      <c r="I30" s="145" t="str">
        <f t="shared" si="30"/>
        <v/>
      </c>
      <c r="J30" s="145" t="str">
        <f t="shared" si="30"/>
        <v/>
      </c>
      <c r="K30" s="145" t="str">
        <f t="shared" si="30"/>
        <v/>
      </c>
      <c r="L30" s="145" t="str">
        <f t="shared" si="30"/>
        <v/>
      </c>
      <c r="M30" s="145" t="str">
        <f t="shared" si="30"/>
        <v/>
      </c>
      <c r="N30" s="145" t="str">
        <f t="shared" si="30"/>
        <v/>
      </c>
      <c r="O30" s="145" t="str">
        <f t="shared" si="30"/>
        <v/>
      </c>
      <c r="P30" s="145" t="str">
        <f t="shared" si="30"/>
        <v/>
      </c>
      <c r="Q30" s="145" t="str">
        <f t="shared" si="30"/>
        <v/>
      </c>
      <c r="R30" s="145" t="str">
        <f t="shared" si="30"/>
        <v/>
      </c>
      <c r="S30" s="146" t="str">
        <f t="shared" si="30"/>
        <v/>
      </c>
      <c r="T30" s="145" t="str">
        <f t="shared" si="30"/>
        <v/>
      </c>
      <c r="U30" s="145" t="str">
        <f t="shared" si="30"/>
        <v/>
      </c>
      <c r="V30" s="145" t="str">
        <f t="shared" si="30"/>
        <v/>
      </c>
      <c r="W30" s="145" t="str">
        <f t="shared" si="30"/>
        <v/>
      </c>
      <c r="X30" s="145" t="str">
        <f t="shared" si="30"/>
        <v/>
      </c>
      <c r="Y30" s="145" t="str">
        <f t="shared" si="30"/>
        <v/>
      </c>
      <c r="Z30" s="145" t="str">
        <f t="shared" si="30"/>
        <v/>
      </c>
      <c r="AA30" s="145" t="str">
        <f t="shared" si="30"/>
        <v/>
      </c>
      <c r="AB30" s="145" t="str">
        <f t="shared" si="30"/>
        <v/>
      </c>
      <c r="AC30" s="145" t="str">
        <f t="shared" si="30"/>
        <v/>
      </c>
      <c r="AD30" s="145" t="str">
        <f t="shared" si="30"/>
        <v/>
      </c>
      <c r="AE30" s="145" t="str">
        <f t="shared" si="30"/>
        <v/>
      </c>
      <c r="AF30" s="240"/>
      <c r="AG30" s="205"/>
      <c r="AH30" s="189"/>
      <c r="AI30" s="192"/>
      <c r="AJ30" s="195"/>
      <c r="AK30" s="189"/>
      <c r="AL30" s="189"/>
      <c r="AM30" s="192"/>
      <c r="AN30" s="195"/>
      <c r="AO30" s="189"/>
      <c r="AP30" s="189"/>
      <c r="AQ30" s="192"/>
      <c r="AR30" s="195"/>
      <c r="AS30" s="189"/>
      <c r="AT30" s="189"/>
      <c r="AU30" s="192"/>
      <c r="AV30" s="226"/>
      <c r="AW30" s="229"/>
      <c r="AX30" s="232"/>
      <c r="AY30" s="246"/>
      <c r="AZ30" s="238"/>
      <c r="BA30" s="220"/>
      <c r="BB30" s="223"/>
      <c r="BC30" s="255"/>
      <c r="BD30" s="257"/>
      <c r="BE30" s="257"/>
      <c r="BF30" s="257"/>
      <c r="BG30" s="257"/>
      <c r="BH30" s="257"/>
      <c r="BI30" s="257"/>
    </row>
    <row r="31" spans="1:61" ht="13.5" customHeight="1" x14ac:dyDescent="0.2">
      <c r="A31" s="8"/>
      <c r="B31" s="175"/>
      <c r="C31" s="6" t="s">
        <v>18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240"/>
      <c r="AG31" s="84">
        <f t="shared" ref="AG31:AG32" si="31">COUNTIF(D31:J31,"○")</f>
        <v>0</v>
      </c>
      <c r="AH31" s="85">
        <f t="shared" ref="AH31:AH32" si="32">IF(7-(COUNTIF(D31:J31,"－")+COUNTIF(D31:J31,"対象外"))=0,"－",AG31/(7-(COUNTIF(D31:J31,"－")+COUNTIF(D31:J31,"対象外"))))</f>
        <v>0</v>
      </c>
      <c r="AI31" s="85" t="str">
        <f>IF(COUNTIF(D31:J31,"")=7,"",IF(AH31="－","－",IF(AH31&gt;=0.285,"達成",IF(AJ31="該当","達成","未達成"))))</f>
        <v/>
      </c>
      <c r="AJ31" s="90" t="s">
        <v>20</v>
      </c>
      <c r="AK31" s="92">
        <f>COUNTIF(K31:Q31,"○")</f>
        <v>0</v>
      </c>
      <c r="AL31" s="85">
        <f>IF(7-(COUNTIF(K31:Q31,"－")+COUNTIF(K31:Q31,"対象外"))=0,"－",AK31/(7-(COUNTIF(K31:Q31,"－")+COUNTIF(K31:Q31,"対象外"))))</f>
        <v>0</v>
      </c>
      <c r="AM31" s="85" t="str">
        <f>IF(COUNTIF(K31:Q31,"")=7,"",IF(AL31="－","－",IF(AL31&gt;=0.285,"達成",IF(AN31="該当","達成","未達成"))))</f>
        <v/>
      </c>
      <c r="AN31" s="88" t="s">
        <v>20</v>
      </c>
      <c r="AO31" s="92">
        <f>COUNTIF(R31:X31,"○")</f>
        <v>0</v>
      </c>
      <c r="AP31" s="85">
        <f>IF(7-(COUNTIF(R31:X31,"－")+COUNTIF(R31:X31,"対象外"))=0,"－",AO31/(7-(COUNTIF(R31:X31,"－")+COUNTIF(R31:X31,"対象外"))))</f>
        <v>0</v>
      </c>
      <c r="AQ31" s="85" t="str">
        <f>IF(COUNTIF(R31:X31,"")=7,"",IF(AP31="－","－",IF(AP31&gt;=0.285,"達成",IF(AR31="該当","達成","未達成"))))</f>
        <v/>
      </c>
      <c r="AR31" s="88" t="s">
        <v>20</v>
      </c>
      <c r="AS31" s="92">
        <f>COUNTIF(Y31:AE31,"○")</f>
        <v>0</v>
      </c>
      <c r="AT31" s="85">
        <f>IF(7-(COUNTIF(Y31:AE31,"－")+COUNTIF(Y31:AE31,"対象外"))=0,"－",AS31/(7-(COUNTIF(Y31:AE31,"－")+COUNTIF(Y31:AE31,"対象外"))))</f>
        <v>0</v>
      </c>
      <c r="AU31" s="85" t="str">
        <f>IF(COUNTIF(Y31:AE31,"")=7,"",IF(AT31="－","－",IF(AT31&gt;=0.285,"達成",IF(AV31="該当","達成","未達成"))))</f>
        <v/>
      </c>
      <c r="AV31" s="88" t="s">
        <v>20</v>
      </c>
      <c r="AW31" s="94">
        <f>BF28</f>
        <v>0</v>
      </c>
      <c r="AX31" s="41">
        <f>IF(BD28=0,"－",AW31/BD28)</f>
        <v>0</v>
      </c>
      <c r="AY31" s="41" t="str">
        <f>IF(COUNTIF(D31:AE31,"")=28,"",IF(AX31="－","－",IF(AX31&gt;=0.285,"達成",IF(AZ31="該当","達成","未達成"))))</f>
        <v/>
      </c>
      <c r="AZ31" s="70" t="s">
        <v>20</v>
      </c>
      <c r="BA31" s="37">
        <f>BG28</f>
        <v>56</v>
      </c>
      <c r="BB31" s="38">
        <f>IF(BE28=0,"－",BA31/BE28)</f>
        <v>0.18181818181818182</v>
      </c>
      <c r="BC31" s="255"/>
      <c r="BD31" s="257"/>
      <c r="BE31" s="257"/>
      <c r="BF31" s="257"/>
      <c r="BG31" s="257"/>
      <c r="BH31" s="257"/>
      <c r="BI31" s="257"/>
    </row>
    <row r="32" spans="1:61" ht="13.5" customHeight="1" thickBot="1" x14ac:dyDescent="0.25">
      <c r="A32" s="8"/>
      <c r="B32" s="176"/>
      <c r="C32" s="9" t="s">
        <v>19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241"/>
      <c r="AG32" s="86">
        <f t="shared" si="31"/>
        <v>0</v>
      </c>
      <c r="AH32" s="87">
        <f t="shared" si="32"/>
        <v>0</v>
      </c>
      <c r="AI32" s="87" t="str">
        <f>IF(OR(AI31="",AI31="－"),AI31,IF(AH32&gt;=0.285,"達成",IF(AJ32="該当","達成","未達成")))</f>
        <v/>
      </c>
      <c r="AJ32" s="91" t="s">
        <v>20</v>
      </c>
      <c r="AK32" s="93">
        <f t="shared" ref="AK32" si="33">COUNTIF(K32:Q32,"○")</f>
        <v>0</v>
      </c>
      <c r="AL32" s="87">
        <f t="shared" ref="AL32" si="34">IF(7-(COUNTIF(K32:Q32,"－")+COUNTIF(K32:Q32,"対象外"))=0,"－",AK32/(7-(COUNTIF(K32:Q32,"－")+COUNTIF(K32:Q32,"対象外"))))</f>
        <v>0</v>
      </c>
      <c r="AM32" s="87" t="str">
        <f>IF(OR(AM31="",AM31="－"),AM31,IF(AL32&gt;=0.285,"達成",IF(AN32="該当","達成","未達成")))</f>
        <v/>
      </c>
      <c r="AN32" s="89" t="s">
        <v>20</v>
      </c>
      <c r="AO32" s="93">
        <f t="shared" ref="AO32" si="35">COUNTIF(R32:X32,"○")</f>
        <v>0</v>
      </c>
      <c r="AP32" s="87">
        <f t="shared" ref="AP32" si="36">IF(7-(COUNTIF(R32:X32,"－")+COUNTIF(R32:X32,"対象外"))=0,"－",AO32/(7-(COUNTIF(R32:X32,"－")+COUNTIF(R32:X32,"対象外"))))</f>
        <v>0</v>
      </c>
      <c r="AQ32" s="87" t="str">
        <f>IF(OR(AQ31="",AQ31="－"),AQ31,IF(AP32&gt;=0.285,"達成",IF(AR32="該当","達成","未達成")))</f>
        <v/>
      </c>
      <c r="AR32" s="89" t="s">
        <v>20</v>
      </c>
      <c r="AS32" s="93">
        <f t="shared" ref="AS32" si="37">COUNTIF(Y32:AE32,"○")</f>
        <v>0</v>
      </c>
      <c r="AT32" s="87">
        <f t="shared" ref="AT32" si="38">IF(7-(COUNTIF(Y32:AE32,"－")+COUNTIF(Y32:AE32,"対象外"))=0,"－",AS32/(7-(COUNTIF(Y32:AE32,"－")+COUNTIF(Y32:AE32,"対象外"))))</f>
        <v>0</v>
      </c>
      <c r="AU32" s="87" t="str">
        <f>IF(OR(AU31="",AU31="－"),AU31,IF(AT32&gt;=0.285,"達成",IF(AV32="該当","達成","未達成")))</f>
        <v/>
      </c>
      <c r="AV32" s="89" t="s">
        <v>20</v>
      </c>
      <c r="AW32" s="95">
        <f>BH28</f>
        <v>0</v>
      </c>
      <c r="AX32" s="42">
        <f>IF(BD28=0,"－",AW32/BD28)</f>
        <v>0</v>
      </c>
      <c r="AY32" s="42" t="str">
        <f>IF(COUNTIF(D32:AE32,"")=28,"",IF(AX32="－","－",IF(AX32&gt;=0.285,"達成",IF(AZ32="該当","達成","未達成"))))</f>
        <v/>
      </c>
      <c r="AZ32" s="71" t="s">
        <v>20</v>
      </c>
      <c r="BA32" s="39">
        <f>BI28</f>
        <v>56</v>
      </c>
      <c r="BB32" s="40">
        <f>IF(BE28=0,"－",BA32/BE28)</f>
        <v>0.18181818181818182</v>
      </c>
      <c r="BC32" s="256"/>
      <c r="BD32" s="253"/>
      <c r="BE32" s="253"/>
      <c r="BF32" s="253"/>
      <c r="BG32" s="253"/>
      <c r="BH32" s="253"/>
      <c r="BI32" s="253"/>
    </row>
    <row r="33" spans="1:61" ht="13.5" customHeight="1" x14ac:dyDescent="0.2">
      <c r="B33" s="174" t="s">
        <v>77</v>
      </c>
      <c r="C33" s="5" t="s">
        <v>1</v>
      </c>
      <c r="D33" s="21">
        <f t="shared" ref="D33:AE33" si="39">D98</f>
        <v>46174</v>
      </c>
      <c r="E33" s="21">
        <f t="shared" si="39"/>
        <v>46175</v>
      </c>
      <c r="F33" s="21">
        <f t="shared" si="39"/>
        <v>46176</v>
      </c>
      <c r="G33" s="21">
        <f t="shared" si="39"/>
        <v>46177</v>
      </c>
      <c r="H33" s="21">
        <f t="shared" si="39"/>
        <v>46178</v>
      </c>
      <c r="I33" s="21">
        <f t="shared" si="39"/>
        <v>46179</v>
      </c>
      <c r="J33" s="21">
        <f t="shared" si="39"/>
        <v>46180</v>
      </c>
      <c r="K33" s="21">
        <f t="shared" si="39"/>
        <v>46181</v>
      </c>
      <c r="L33" s="21">
        <f t="shared" si="39"/>
        <v>46182</v>
      </c>
      <c r="M33" s="21">
        <f t="shared" si="39"/>
        <v>46183</v>
      </c>
      <c r="N33" s="21">
        <f t="shared" si="39"/>
        <v>46184</v>
      </c>
      <c r="O33" s="21">
        <f t="shared" si="39"/>
        <v>46185</v>
      </c>
      <c r="P33" s="21">
        <f t="shared" si="39"/>
        <v>46186</v>
      </c>
      <c r="Q33" s="21">
        <f t="shared" si="39"/>
        <v>46187</v>
      </c>
      <c r="R33" s="21">
        <f t="shared" si="39"/>
        <v>46188</v>
      </c>
      <c r="S33" s="21">
        <f t="shared" si="39"/>
        <v>46189</v>
      </c>
      <c r="T33" s="21">
        <f t="shared" si="39"/>
        <v>46190</v>
      </c>
      <c r="U33" s="21">
        <f t="shared" si="39"/>
        <v>46191</v>
      </c>
      <c r="V33" s="21">
        <f t="shared" si="39"/>
        <v>46192</v>
      </c>
      <c r="W33" s="21">
        <f t="shared" si="39"/>
        <v>46193</v>
      </c>
      <c r="X33" s="21">
        <f t="shared" si="39"/>
        <v>46194</v>
      </c>
      <c r="Y33" s="21">
        <f t="shared" si="39"/>
        <v>46195</v>
      </c>
      <c r="Z33" s="21">
        <f t="shared" si="39"/>
        <v>46196</v>
      </c>
      <c r="AA33" s="21">
        <f t="shared" si="39"/>
        <v>46197</v>
      </c>
      <c r="AB33" s="21">
        <f t="shared" si="39"/>
        <v>46198</v>
      </c>
      <c r="AC33" s="21">
        <f t="shared" si="39"/>
        <v>46199</v>
      </c>
      <c r="AD33" s="21">
        <f t="shared" si="39"/>
        <v>46200</v>
      </c>
      <c r="AE33" s="21">
        <f t="shared" si="39"/>
        <v>46201</v>
      </c>
      <c r="AF33" s="242" t="s">
        <v>2</v>
      </c>
      <c r="AG33" s="179" t="s">
        <v>127</v>
      </c>
      <c r="AH33" s="180"/>
      <c r="AI33" s="180"/>
      <c r="AJ33" s="180"/>
      <c r="AK33" s="183" t="s">
        <v>128</v>
      </c>
      <c r="AL33" s="180"/>
      <c r="AM33" s="180"/>
      <c r="AN33" s="184"/>
      <c r="AO33" s="183" t="s">
        <v>129</v>
      </c>
      <c r="AP33" s="180"/>
      <c r="AQ33" s="180"/>
      <c r="AR33" s="184"/>
      <c r="AS33" s="183" t="s">
        <v>130</v>
      </c>
      <c r="AT33" s="180"/>
      <c r="AU33" s="180"/>
      <c r="AV33" s="184"/>
      <c r="AW33" s="206" t="s">
        <v>3</v>
      </c>
      <c r="AX33" s="206"/>
      <c r="AY33" s="206"/>
      <c r="AZ33" s="207"/>
      <c r="BA33" s="210" t="s">
        <v>4</v>
      </c>
      <c r="BB33" s="211"/>
      <c r="BC33" s="254" t="s">
        <v>5</v>
      </c>
      <c r="BD33" s="252" t="s">
        <v>6</v>
      </c>
      <c r="BE33" s="252" t="s">
        <v>7</v>
      </c>
      <c r="BF33" s="252" t="s">
        <v>8</v>
      </c>
      <c r="BG33" s="252" t="s">
        <v>9</v>
      </c>
      <c r="BH33" s="252" t="s">
        <v>10</v>
      </c>
      <c r="BI33" s="252" t="s">
        <v>11</v>
      </c>
    </row>
    <row r="34" spans="1:61" ht="13.5" customHeight="1" x14ac:dyDescent="0.2">
      <c r="B34" s="175"/>
      <c r="C34" s="6" t="s">
        <v>12</v>
      </c>
      <c r="D34" s="22">
        <f t="shared" ref="D34:AE34" si="40">D98</f>
        <v>46174</v>
      </c>
      <c r="E34" s="22">
        <f t="shared" si="40"/>
        <v>46175</v>
      </c>
      <c r="F34" s="22">
        <f t="shared" si="40"/>
        <v>46176</v>
      </c>
      <c r="G34" s="22">
        <f t="shared" si="40"/>
        <v>46177</v>
      </c>
      <c r="H34" s="22">
        <f t="shared" si="40"/>
        <v>46178</v>
      </c>
      <c r="I34" s="22">
        <f t="shared" si="40"/>
        <v>46179</v>
      </c>
      <c r="J34" s="22">
        <f t="shared" si="40"/>
        <v>46180</v>
      </c>
      <c r="K34" s="22">
        <f t="shared" si="40"/>
        <v>46181</v>
      </c>
      <c r="L34" s="22">
        <f t="shared" si="40"/>
        <v>46182</v>
      </c>
      <c r="M34" s="22">
        <f t="shared" si="40"/>
        <v>46183</v>
      </c>
      <c r="N34" s="22">
        <f t="shared" si="40"/>
        <v>46184</v>
      </c>
      <c r="O34" s="22">
        <f t="shared" si="40"/>
        <v>46185</v>
      </c>
      <c r="P34" s="22">
        <f t="shared" si="40"/>
        <v>46186</v>
      </c>
      <c r="Q34" s="22">
        <f t="shared" si="40"/>
        <v>46187</v>
      </c>
      <c r="R34" s="22">
        <f t="shared" si="40"/>
        <v>46188</v>
      </c>
      <c r="S34" s="22">
        <f t="shared" si="40"/>
        <v>46189</v>
      </c>
      <c r="T34" s="22">
        <f t="shared" si="40"/>
        <v>46190</v>
      </c>
      <c r="U34" s="22">
        <f t="shared" si="40"/>
        <v>46191</v>
      </c>
      <c r="V34" s="22">
        <f t="shared" si="40"/>
        <v>46192</v>
      </c>
      <c r="W34" s="22">
        <f t="shared" si="40"/>
        <v>46193</v>
      </c>
      <c r="X34" s="22">
        <f t="shared" si="40"/>
        <v>46194</v>
      </c>
      <c r="Y34" s="22">
        <f t="shared" si="40"/>
        <v>46195</v>
      </c>
      <c r="Z34" s="22">
        <f t="shared" si="40"/>
        <v>46196</v>
      </c>
      <c r="AA34" s="22">
        <f t="shared" si="40"/>
        <v>46197</v>
      </c>
      <c r="AB34" s="22">
        <f t="shared" si="40"/>
        <v>46198</v>
      </c>
      <c r="AC34" s="22">
        <f t="shared" si="40"/>
        <v>46199</v>
      </c>
      <c r="AD34" s="22">
        <f t="shared" si="40"/>
        <v>46200</v>
      </c>
      <c r="AE34" s="22">
        <f t="shared" si="40"/>
        <v>46201</v>
      </c>
      <c r="AF34" s="243"/>
      <c r="AG34" s="181"/>
      <c r="AH34" s="182"/>
      <c r="AI34" s="182"/>
      <c r="AJ34" s="182"/>
      <c r="AK34" s="185"/>
      <c r="AL34" s="182"/>
      <c r="AM34" s="182"/>
      <c r="AN34" s="186"/>
      <c r="AO34" s="185"/>
      <c r="AP34" s="182"/>
      <c r="AQ34" s="182"/>
      <c r="AR34" s="186"/>
      <c r="AS34" s="185"/>
      <c r="AT34" s="182"/>
      <c r="AU34" s="182"/>
      <c r="AV34" s="186"/>
      <c r="AW34" s="208"/>
      <c r="AX34" s="208"/>
      <c r="AY34" s="208"/>
      <c r="AZ34" s="209"/>
      <c r="BA34" s="212"/>
      <c r="BB34" s="213"/>
      <c r="BC34" s="256"/>
      <c r="BD34" s="253"/>
      <c r="BE34" s="253"/>
      <c r="BF34" s="253"/>
      <c r="BG34" s="253"/>
      <c r="BH34" s="253"/>
      <c r="BI34" s="253"/>
    </row>
    <row r="35" spans="1:61" ht="13.5" customHeight="1" x14ac:dyDescent="0.2">
      <c r="B35" s="175"/>
      <c r="C35" s="6" t="s">
        <v>13</v>
      </c>
      <c r="D35" s="20">
        <f t="shared" ref="D35:AE35" si="41">D98</f>
        <v>46174</v>
      </c>
      <c r="E35" s="20">
        <f t="shared" si="41"/>
        <v>46175</v>
      </c>
      <c r="F35" s="20">
        <f t="shared" si="41"/>
        <v>46176</v>
      </c>
      <c r="G35" s="20">
        <f t="shared" si="41"/>
        <v>46177</v>
      </c>
      <c r="H35" s="20">
        <f t="shared" si="41"/>
        <v>46178</v>
      </c>
      <c r="I35" s="20">
        <f t="shared" si="41"/>
        <v>46179</v>
      </c>
      <c r="J35" s="20">
        <f t="shared" si="41"/>
        <v>46180</v>
      </c>
      <c r="K35" s="20">
        <f t="shared" si="41"/>
        <v>46181</v>
      </c>
      <c r="L35" s="20">
        <f t="shared" si="41"/>
        <v>46182</v>
      </c>
      <c r="M35" s="20">
        <f t="shared" si="41"/>
        <v>46183</v>
      </c>
      <c r="N35" s="20">
        <f t="shared" si="41"/>
        <v>46184</v>
      </c>
      <c r="O35" s="20">
        <f t="shared" si="41"/>
        <v>46185</v>
      </c>
      <c r="P35" s="20">
        <f t="shared" si="41"/>
        <v>46186</v>
      </c>
      <c r="Q35" s="20">
        <f t="shared" si="41"/>
        <v>46187</v>
      </c>
      <c r="R35" s="20">
        <f t="shared" si="41"/>
        <v>46188</v>
      </c>
      <c r="S35" s="20">
        <f t="shared" si="41"/>
        <v>46189</v>
      </c>
      <c r="T35" s="20">
        <f t="shared" si="41"/>
        <v>46190</v>
      </c>
      <c r="U35" s="20">
        <f t="shared" si="41"/>
        <v>46191</v>
      </c>
      <c r="V35" s="20">
        <f t="shared" si="41"/>
        <v>46192</v>
      </c>
      <c r="W35" s="20">
        <f t="shared" si="41"/>
        <v>46193</v>
      </c>
      <c r="X35" s="20">
        <f t="shared" si="41"/>
        <v>46194</v>
      </c>
      <c r="Y35" s="20">
        <f t="shared" si="41"/>
        <v>46195</v>
      </c>
      <c r="Z35" s="20">
        <f t="shared" si="41"/>
        <v>46196</v>
      </c>
      <c r="AA35" s="20">
        <f t="shared" si="41"/>
        <v>46197</v>
      </c>
      <c r="AB35" s="20">
        <f t="shared" si="41"/>
        <v>46198</v>
      </c>
      <c r="AC35" s="20">
        <f t="shared" si="41"/>
        <v>46199</v>
      </c>
      <c r="AD35" s="20">
        <f t="shared" si="41"/>
        <v>46200</v>
      </c>
      <c r="AE35" s="20">
        <f t="shared" si="41"/>
        <v>46201</v>
      </c>
      <c r="AF35" s="239">
        <f>COUNTIF(D38:AE38,"－")+COUNTIF(D38:AE38,"対象外")</f>
        <v>0</v>
      </c>
      <c r="AG35" s="203" t="s">
        <v>131</v>
      </c>
      <c r="AH35" s="187" t="s">
        <v>132</v>
      </c>
      <c r="AI35" s="190" t="s">
        <v>133</v>
      </c>
      <c r="AJ35" s="193" t="s">
        <v>134</v>
      </c>
      <c r="AK35" s="187" t="s">
        <v>131</v>
      </c>
      <c r="AL35" s="187" t="s">
        <v>132</v>
      </c>
      <c r="AM35" s="190" t="s">
        <v>133</v>
      </c>
      <c r="AN35" s="193" t="s">
        <v>134</v>
      </c>
      <c r="AO35" s="187" t="s">
        <v>131</v>
      </c>
      <c r="AP35" s="187" t="s">
        <v>132</v>
      </c>
      <c r="AQ35" s="190" t="s">
        <v>133</v>
      </c>
      <c r="AR35" s="193" t="s">
        <v>134</v>
      </c>
      <c r="AS35" s="187" t="s">
        <v>131</v>
      </c>
      <c r="AT35" s="187" t="s">
        <v>132</v>
      </c>
      <c r="AU35" s="190" t="s">
        <v>133</v>
      </c>
      <c r="AV35" s="224" t="s">
        <v>134</v>
      </c>
      <c r="AW35" s="227" t="s">
        <v>14</v>
      </c>
      <c r="AX35" s="230" t="s">
        <v>15</v>
      </c>
      <c r="AY35" s="244" t="s">
        <v>53</v>
      </c>
      <c r="AZ35" s="236" t="s">
        <v>54</v>
      </c>
      <c r="BA35" s="218" t="s">
        <v>14</v>
      </c>
      <c r="BB35" s="221" t="s">
        <v>16</v>
      </c>
      <c r="BC35" s="254">
        <f t="shared" ref="BC35" si="42">COUNT(D34:AE34)</f>
        <v>28</v>
      </c>
      <c r="BD35" s="252">
        <f>BC35-AF35</f>
        <v>28</v>
      </c>
      <c r="BE35" s="252">
        <f t="shared" ref="BE35" si="43">BE28+BD35</f>
        <v>336</v>
      </c>
      <c r="BF35" s="252">
        <f>COUNTIF(D38:AE38,"○")</f>
        <v>0</v>
      </c>
      <c r="BG35" s="252">
        <f t="shared" ref="BG35" si="44">BG28+BF35</f>
        <v>56</v>
      </c>
      <c r="BH35" s="252">
        <f>COUNTIF(D39:AE39,"○")</f>
        <v>0</v>
      </c>
      <c r="BI35" s="252">
        <f t="shared" ref="BI35" si="45">BI28+BH35</f>
        <v>56</v>
      </c>
    </row>
    <row r="36" spans="1:61" s="7" customFormat="1" ht="37.5" customHeight="1" x14ac:dyDescent="0.2">
      <c r="A36"/>
      <c r="B36" s="175"/>
      <c r="C36" s="215" t="s">
        <v>17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240"/>
      <c r="AG36" s="204"/>
      <c r="AH36" s="188"/>
      <c r="AI36" s="191"/>
      <c r="AJ36" s="194"/>
      <c r="AK36" s="188"/>
      <c r="AL36" s="188"/>
      <c r="AM36" s="191"/>
      <c r="AN36" s="194"/>
      <c r="AO36" s="188"/>
      <c r="AP36" s="188"/>
      <c r="AQ36" s="191"/>
      <c r="AR36" s="194"/>
      <c r="AS36" s="188"/>
      <c r="AT36" s="188"/>
      <c r="AU36" s="191"/>
      <c r="AV36" s="225"/>
      <c r="AW36" s="228"/>
      <c r="AX36" s="231"/>
      <c r="AY36" s="245"/>
      <c r="AZ36" s="237"/>
      <c r="BA36" s="219"/>
      <c r="BB36" s="222"/>
      <c r="BC36" s="255"/>
      <c r="BD36" s="257"/>
      <c r="BE36" s="257"/>
      <c r="BF36" s="257"/>
      <c r="BG36" s="257"/>
      <c r="BH36" s="257"/>
      <c r="BI36" s="257"/>
    </row>
    <row r="37" spans="1:61" s="8" customFormat="1" ht="24" customHeight="1" x14ac:dyDescent="0.2">
      <c r="A37" s="7"/>
      <c r="B37" s="175"/>
      <c r="C37" s="216"/>
      <c r="D37" s="145" t="str">
        <f t="shared" ref="D37:AE37" si="46">IFERROR(VLOOKUP(D34,祝日,3,FALSE),"")</f>
        <v/>
      </c>
      <c r="E37" s="145" t="str">
        <f t="shared" si="46"/>
        <v/>
      </c>
      <c r="F37" s="145" t="str">
        <f t="shared" si="46"/>
        <v/>
      </c>
      <c r="G37" s="147" t="str">
        <f t="shared" si="46"/>
        <v/>
      </c>
      <c r="H37" s="145" t="str">
        <f t="shared" si="46"/>
        <v/>
      </c>
      <c r="I37" s="145" t="str">
        <f t="shared" si="46"/>
        <v/>
      </c>
      <c r="J37" s="145" t="str">
        <f t="shared" si="46"/>
        <v/>
      </c>
      <c r="K37" s="145" t="str">
        <f t="shared" si="46"/>
        <v/>
      </c>
      <c r="L37" s="145" t="str">
        <f t="shared" si="46"/>
        <v/>
      </c>
      <c r="M37" s="145" t="str">
        <f t="shared" si="46"/>
        <v/>
      </c>
      <c r="N37" s="145" t="str">
        <f t="shared" si="46"/>
        <v/>
      </c>
      <c r="O37" s="145" t="str">
        <f t="shared" si="46"/>
        <v/>
      </c>
      <c r="P37" s="145" t="str">
        <f t="shared" si="46"/>
        <v/>
      </c>
      <c r="Q37" s="145" t="str">
        <f t="shared" si="46"/>
        <v/>
      </c>
      <c r="R37" s="145" t="str">
        <f t="shared" si="46"/>
        <v/>
      </c>
      <c r="S37" s="146" t="str">
        <f t="shared" si="46"/>
        <v/>
      </c>
      <c r="T37" s="145" t="str">
        <f t="shared" si="46"/>
        <v/>
      </c>
      <c r="U37" s="145" t="str">
        <f t="shared" si="46"/>
        <v/>
      </c>
      <c r="V37" s="145" t="str">
        <f t="shared" si="46"/>
        <v/>
      </c>
      <c r="W37" s="145" t="str">
        <f t="shared" si="46"/>
        <v/>
      </c>
      <c r="X37" s="145" t="str">
        <f t="shared" si="46"/>
        <v/>
      </c>
      <c r="Y37" s="145" t="str">
        <f t="shared" si="46"/>
        <v/>
      </c>
      <c r="Z37" s="145" t="str">
        <f t="shared" si="46"/>
        <v/>
      </c>
      <c r="AA37" s="145" t="str">
        <f t="shared" si="46"/>
        <v/>
      </c>
      <c r="AB37" s="145" t="str">
        <f t="shared" si="46"/>
        <v/>
      </c>
      <c r="AC37" s="145" t="str">
        <f t="shared" si="46"/>
        <v/>
      </c>
      <c r="AD37" s="145" t="str">
        <f t="shared" si="46"/>
        <v/>
      </c>
      <c r="AE37" s="145" t="str">
        <f t="shared" si="46"/>
        <v/>
      </c>
      <c r="AF37" s="240"/>
      <c r="AG37" s="205"/>
      <c r="AH37" s="189"/>
      <c r="AI37" s="192"/>
      <c r="AJ37" s="195"/>
      <c r="AK37" s="189"/>
      <c r="AL37" s="189"/>
      <c r="AM37" s="192"/>
      <c r="AN37" s="195"/>
      <c r="AO37" s="189"/>
      <c r="AP37" s="189"/>
      <c r="AQ37" s="192"/>
      <c r="AR37" s="195"/>
      <c r="AS37" s="189"/>
      <c r="AT37" s="189"/>
      <c r="AU37" s="192"/>
      <c r="AV37" s="226"/>
      <c r="AW37" s="229"/>
      <c r="AX37" s="232"/>
      <c r="AY37" s="246"/>
      <c r="AZ37" s="238"/>
      <c r="BA37" s="220"/>
      <c r="BB37" s="223"/>
      <c r="BC37" s="255"/>
      <c r="BD37" s="257"/>
      <c r="BE37" s="257"/>
      <c r="BF37" s="257"/>
      <c r="BG37" s="257"/>
      <c r="BH37" s="257"/>
      <c r="BI37" s="257"/>
    </row>
    <row r="38" spans="1:61" s="8" customFormat="1" ht="13.5" customHeight="1" x14ac:dyDescent="0.2">
      <c r="B38" s="175"/>
      <c r="C38" s="6" t="s">
        <v>18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240"/>
      <c r="AG38" s="84">
        <f t="shared" ref="AG38:AG39" si="47">COUNTIF(D38:J38,"○")</f>
        <v>0</v>
      </c>
      <c r="AH38" s="85">
        <f t="shared" ref="AH38:AH39" si="48">IF(7-(COUNTIF(D38:J38,"－")+COUNTIF(D38:J38,"対象外"))=0,"－",AG38/(7-(COUNTIF(D38:J38,"－")+COUNTIF(D38:J38,"対象外"))))</f>
        <v>0</v>
      </c>
      <c r="AI38" s="85" t="str">
        <f>IF(COUNTIF(D38:J38,"")=7,"",IF(AH38="－","－",IF(AH38&gt;=0.285,"達成",IF(AJ38="該当","達成","未達成"))))</f>
        <v/>
      </c>
      <c r="AJ38" s="90" t="s">
        <v>20</v>
      </c>
      <c r="AK38" s="92">
        <f>COUNTIF(K38:Q38,"○")</f>
        <v>0</v>
      </c>
      <c r="AL38" s="85">
        <f>IF(7-(COUNTIF(K38:Q38,"－")+COUNTIF(K38:Q38,"対象外"))=0,"－",AK38/(7-(COUNTIF(K38:Q38,"－")+COUNTIF(K38:Q38,"対象外"))))</f>
        <v>0</v>
      </c>
      <c r="AM38" s="85" t="str">
        <f>IF(COUNTIF(K38:Q38,"")=7,"",IF(AL38="－","－",IF(AL38&gt;=0.285,"達成",IF(AN38="該当","達成","未達成"))))</f>
        <v/>
      </c>
      <c r="AN38" s="88" t="s">
        <v>20</v>
      </c>
      <c r="AO38" s="92">
        <f>COUNTIF(R38:X38,"○")</f>
        <v>0</v>
      </c>
      <c r="AP38" s="85">
        <f>IF(7-(COUNTIF(R38:X38,"－")+COUNTIF(R38:X38,"対象外"))=0,"－",AO38/(7-(COUNTIF(R38:X38,"－")+COUNTIF(R38:X38,"対象外"))))</f>
        <v>0</v>
      </c>
      <c r="AQ38" s="85" t="str">
        <f>IF(COUNTIF(R38:X38,"")=7,"",IF(AP38="－","－",IF(AP38&gt;=0.285,"達成",IF(AR38="該当","達成","未達成"))))</f>
        <v/>
      </c>
      <c r="AR38" s="88" t="s">
        <v>20</v>
      </c>
      <c r="AS38" s="92">
        <f>COUNTIF(Y38:AE38,"○")</f>
        <v>0</v>
      </c>
      <c r="AT38" s="85">
        <f>IF(7-(COUNTIF(Y38:AE38,"－")+COUNTIF(Y38:AE38,"対象外"))=0,"－",AS38/(7-(COUNTIF(Y38:AE38,"－")+COUNTIF(Y38:AE38,"対象外"))))</f>
        <v>0</v>
      </c>
      <c r="AU38" s="85" t="str">
        <f>IF(COUNTIF(Y38:AE38,"")=7,"",IF(AT38="－","－",IF(AT38&gt;=0.285,"達成",IF(AV38="該当","達成","未達成"))))</f>
        <v/>
      </c>
      <c r="AV38" s="88" t="s">
        <v>20</v>
      </c>
      <c r="AW38" s="94">
        <f>BF35</f>
        <v>0</v>
      </c>
      <c r="AX38" s="41">
        <f>IF(BD35=0,"－",AW38/BD35)</f>
        <v>0</v>
      </c>
      <c r="AY38" s="41" t="str">
        <f>IF(COUNTIF(D38:AE38,"")=28,"",IF(AX38="－","－",IF(AX38&gt;=0.285,"達成",IF(AZ38="該当","達成","未達成"))))</f>
        <v/>
      </c>
      <c r="AZ38" s="70" t="s">
        <v>20</v>
      </c>
      <c r="BA38" s="37">
        <f>BG35</f>
        <v>56</v>
      </c>
      <c r="BB38" s="38">
        <f>IF(BE35=0,"－",BA38/BE35)</f>
        <v>0.16666666666666666</v>
      </c>
      <c r="BC38" s="255"/>
      <c r="BD38" s="257"/>
      <c r="BE38" s="257"/>
      <c r="BF38" s="257"/>
      <c r="BG38" s="257"/>
      <c r="BH38" s="257"/>
      <c r="BI38" s="257"/>
    </row>
    <row r="39" spans="1:61" ht="13.5" customHeight="1" thickBot="1" x14ac:dyDescent="0.25">
      <c r="A39" s="8"/>
      <c r="B39" s="176"/>
      <c r="C39" s="9" t="s">
        <v>19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241"/>
      <c r="AG39" s="86">
        <f t="shared" si="47"/>
        <v>0</v>
      </c>
      <c r="AH39" s="87">
        <f t="shared" si="48"/>
        <v>0</v>
      </c>
      <c r="AI39" s="87" t="str">
        <f>IF(OR(AI38="",AI38="－"),AI38,IF(AH39&gt;=0.285,"達成",IF(AJ39="該当","達成","未達成")))</f>
        <v/>
      </c>
      <c r="AJ39" s="91" t="s">
        <v>20</v>
      </c>
      <c r="AK39" s="93">
        <f t="shared" ref="AK39" si="49">COUNTIF(K39:Q39,"○")</f>
        <v>0</v>
      </c>
      <c r="AL39" s="87">
        <f t="shared" ref="AL39" si="50">IF(7-(COUNTIF(K39:Q39,"－")+COUNTIF(K39:Q39,"対象外"))=0,"－",AK39/(7-(COUNTIF(K39:Q39,"－")+COUNTIF(K39:Q39,"対象外"))))</f>
        <v>0</v>
      </c>
      <c r="AM39" s="87" t="str">
        <f>IF(OR(AM38="",AM38="－"),AM38,IF(AL39&gt;=0.285,"達成",IF(AN39="該当","達成","未達成")))</f>
        <v/>
      </c>
      <c r="AN39" s="89" t="s">
        <v>20</v>
      </c>
      <c r="AO39" s="93">
        <f t="shared" ref="AO39" si="51">COUNTIF(R39:X39,"○")</f>
        <v>0</v>
      </c>
      <c r="AP39" s="87">
        <f t="shared" ref="AP39" si="52">IF(7-(COUNTIF(R39:X39,"－")+COUNTIF(R39:X39,"対象外"))=0,"－",AO39/(7-(COUNTIF(R39:X39,"－")+COUNTIF(R39:X39,"対象外"))))</f>
        <v>0</v>
      </c>
      <c r="AQ39" s="87" t="str">
        <f>IF(OR(AQ38="",AQ38="－"),AQ38,IF(AP39&gt;=0.285,"達成",IF(AR39="該当","達成","未達成")))</f>
        <v/>
      </c>
      <c r="AR39" s="89" t="s">
        <v>20</v>
      </c>
      <c r="AS39" s="93">
        <f t="shared" ref="AS39" si="53">COUNTIF(Y39:AE39,"○")</f>
        <v>0</v>
      </c>
      <c r="AT39" s="87">
        <f t="shared" ref="AT39" si="54">IF(7-(COUNTIF(Y39:AE39,"－")+COUNTIF(Y39:AE39,"対象外"))=0,"－",AS39/(7-(COUNTIF(Y39:AE39,"－")+COUNTIF(Y39:AE39,"対象外"))))</f>
        <v>0</v>
      </c>
      <c r="AU39" s="87" t="str">
        <f>IF(OR(AU38="",AU38="－"),AU38,IF(AT39&gt;=0.285,"達成",IF(AV39="該当","達成","未達成")))</f>
        <v/>
      </c>
      <c r="AV39" s="89" t="s">
        <v>20</v>
      </c>
      <c r="AW39" s="95">
        <f>BH35</f>
        <v>0</v>
      </c>
      <c r="AX39" s="42">
        <f>IF(BD35=0,"－",AW39/BD35)</f>
        <v>0</v>
      </c>
      <c r="AY39" s="42" t="str">
        <f>IF(COUNTIF(D39:AE39,"")=28,"",IF(AX39="－","－",IF(AX39&gt;=0.285,"達成",IF(AZ39="該当","達成","未達成"))))</f>
        <v/>
      </c>
      <c r="AZ39" s="71" t="s">
        <v>20</v>
      </c>
      <c r="BA39" s="39">
        <f>BI35</f>
        <v>56</v>
      </c>
      <c r="BB39" s="40">
        <f>IF(BE35=0,"－",BA39/BE35)</f>
        <v>0.16666666666666666</v>
      </c>
      <c r="BC39" s="256"/>
      <c r="BD39" s="253"/>
      <c r="BE39" s="253"/>
      <c r="BF39" s="253"/>
      <c r="BG39" s="253"/>
      <c r="BH39" s="253"/>
      <c r="BI39" s="253"/>
    </row>
    <row r="40" spans="1:61" ht="13.5" customHeight="1" x14ac:dyDescent="0.2">
      <c r="B40" s="174" t="s">
        <v>78</v>
      </c>
      <c r="C40" s="5" t="s">
        <v>1</v>
      </c>
      <c r="D40" s="21">
        <f t="shared" ref="D40:AE40" si="55">D99</f>
        <v>46202</v>
      </c>
      <c r="E40" s="21">
        <f t="shared" si="55"/>
        <v>46203</v>
      </c>
      <c r="F40" s="21">
        <f t="shared" si="55"/>
        <v>46204</v>
      </c>
      <c r="G40" s="21">
        <f t="shared" si="55"/>
        <v>46205</v>
      </c>
      <c r="H40" s="21">
        <f t="shared" si="55"/>
        <v>46206</v>
      </c>
      <c r="I40" s="21">
        <f t="shared" si="55"/>
        <v>46207</v>
      </c>
      <c r="J40" s="21">
        <f t="shared" si="55"/>
        <v>46208</v>
      </c>
      <c r="K40" s="21">
        <f t="shared" si="55"/>
        <v>46209</v>
      </c>
      <c r="L40" s="21">
        <f t="shared" si="55"/>
        <v>46210</v>
      </c>
      <c r="M40" s="21">
        <f t="shared" si="55"/>
        <v>46211</v>
      </c>
      <c r="N40" s="21">
        <f t="shared" si="55"/>
        <v>46212</v>
      </c>
      <c r="O40" s="21">
        <f t="shared" si="55"/>
        <v>46213</v>
      </c>
      <c r="P40" s="21">
        <f t="shared" si="55"/>
        <v>46214</v>
      </c>
      <c r="Q40" s="21">
        <f t="shared" si="55"/>
        <v>46215</v>
      </c>
      <c r="R40" s="21">
        <f t="shared" si="55"/>
        <v>46216</v>
      </c>
      <c r="S40" s="21">
        <f t="shared" si="55"/>
        <v>46217</v>
      </c>
      <c r="T40" s="21">
        <f t="shared" si="55"/>
        <v>46218</v>
      </c>
      <c r="U40" s="21">
        <f t="shared" si="55"/>
        <v>46219</v>
      </c>
      <c r="V40" s="21">
        <f t="shared" si="55"/>
        <v>46220</v>
      </c>
      <c r="W40" s="21">
        <f t="shared" si="55"/>
        <v>46221</v>
      </c>
      <c r="X40" s="21">
        <f t="shared" si="55"/>
        <v>46222</v>
      </c>
      <c r="Y40" s="21">
        <f t="shared" si="55"/>
        <v>46223</v>
      </c>
      <c r="Z40" s="21">
        <f t="shared" si="55"/>
        <v>46224</v>
      </c>
      <c r="AA40" s="21">
        <f t="shared" si="55"/>
        <v>46225</v>
      </c>
      <c r="AB40" s="21">
        <f t="shared" si="55"/>
        <v>46226</v>
      </c>
      <c r="AC40" s="21">
        <f t="shared" si="55"/>
        <v>46227</v>
      </c>
      <c r="AD40" s="21">
        <f t="shared" si="55"/>
        <v>46228</v>
      </c>
      <c r="AE40" s="21">
        <f t="shared" si="55"/>
        <v>46229</v>
      </c>
      <c r="AF40" s="242" t="s">
        <v>2</v>
      </c>
      <c r="AG40" s="179" t="s">
        <v>127</v>
      </c>
      <c r="AH40" s="180"/>
      <c r="AI40" s="180"/>
      <c r="AJ40" s="180"/>
      <c r="AK40" s="183" t="s">
        <v>128</v>
      </c>
      <c r="AL40" s="180"/>
      <c r="AM40" s="180"/>
      <c r="AN40" s="184"/>
      <c r="AO40" s="183" t="s">
        <v>129</v>
      </c>
      <c r="AP40" s="180"/>
      <c r="AQ40" s="180"/>
      <c r="AR40" s="184"/>
      <c r="AS40" s="183" t="s">
        <v>130</v>
      </c>
      <c r="AT40" s="180"/>
      <c r="AU40" s="180"/>
      <c r="AV40" s="184"/>
      <c r="AW40" s="206" t="s">
        <v>3</v>
      </c>
      <c r="AX40" s="206"/>
      <c r="AY40" s="206"/>
      <c r="AZ40" s="207"/>
      <c r="BA40" s="210" t="s">
        <v>4</v>
      </c>
      <c r="BB40" s="211"/>
      <c r="BC40" s="254" t="s">
        <v>5</v>
      </c>
      <c r="BD40" s="252" t="s">
        <v>6</v>
      </c>
      <c r="BE40" s="252" t="s">
        <v>7</v>
      </c>
      <c r="BF40" s="252" t="s">
        <v>8</v>
      </c>
      <c r="BG40" s="252" t="s">
        <v>9</v>
      </c>
      <c r="BH40" s="252" t="s">
        <v>10</v>
      </c>
      <c r="BI40" s="252" t="s">
        <v>11</v>
      </c>
    </row>
    <row r="41" spans="1:61" ht="13.5" customHeight="1" x14ac:dyDescent="0.2">
      <c r="B41" s="175"/>
      <c r="C41" s="6" t="s">
        <v>12</v>
      </c>
      <c r="D41" s="22">
        <f t="shared" ref="D41:AE41" si="56">D99</f>
        <v>46202</v>
      </c>
      <c r="E41" s="22">
        <f t="shared" si="56"/>
        <v>46203</v>
      </c>
      <c r="F41" s="22">
        <f t="shared" si="56"/>
        <v>46204</v>
      </c>
      <c r="G41" s="22">
        <f t="shared" si="56"/>
        <v>46205</v>
      </c>
      <c r="H41" s="22">
        <f t="shared" si="56"/>
        <v>46206</v>
      </c>
      <c r="I41" s="22">
        <f t="shared" si="56"/>
        <v>46207</v>
      </c>
      <c r="J41" s="22">
        <f t="shared" si="56"/>
        <v>46208</v>
      </c>
      <c r="K41" s="22">
        <f t="shared" si="56"/>
        <v>46209</v>
      </c>
      <c r="L41" s="22">
        <f t="shared" si="56"/>
        <v>46210</v>
      </c>
      <c r="M41" s="22">
        <f t="shared" si="56"/>
        <v>46211</v>
      </c>
      <c r="N41" s="22">
        <f t="shared" si="56"/>
        <v>46212</v>
      </c>
      <c r="O41" s="22">
        <f t="shared" si="56"/>
        <v>46213</v>
      </c>
      <c r="P41" s="22">
        <f t="shared" si="56"/>
        <v>46214</v>
      </c>
      <c r="Q41" s="22">
        <f t="shared" si="56"/>
        <v>46215</v>
      </c>
      <c r="R41" s="22">
        <f t="shared" si="56"/>
        <v>46216</v>
      </c>
      <c r="S41" s="22">
        <f t="shared" si="56"/>
        <v>46217</v>
      </c>
      <c r="T41" s="22">
        <f t="shared" si="56"/>
        <v>46218</v>
      </c>
      <c r="U41" s="22">
        <f t="shared" si="56"/>
        <v>46219</v>
      </c>
      <c r="V41" s="22">
        <f t="shared" si="56"/>
        <v>46220</v>
      </c>
      <c r="W41" s="22">
        <f t="shared" si="56"/>
        <v>46221</v>
      </c>
      <c r="X41" s="22">
        <f t="shared" si="56"/>
        <v>46222</v>
      </c>
      <c r="Y41" s="22">
        <f t="shared" si="56"/>
        <v>46223</v>
      </c>
      <c r="Z41" s="22">
        <f t="shared" si="56"/>
        <v>46224</v>
      </c>
      <c r="AA41" s="22">
        <f t="shared" si="56"/>
        <v>46225</v>
      </c>
      <c r="AB41" s="22">
        <f t="shared" si="56"/>
        <v>46226</v>
      </c>
      <c r="AC41" s="22">
        <f t="shared" si="56"/>
        <v>46227</v>
      </c>
      <c r="AD41" s="22">
        <f t="shared" si="56"/>
        <v>46228</v>
      </c>
      <c r="AE41" s="22">
        <f t="shared" si="56"/>
        <v>46229</v>
      </c>
      <c r="AF41" s="243"/>
      <c r="AG41" s="181"/>
      <c r="AH41" s="182"/>
      <c r="AI41" s="182"/>
      <c r="AJ41" s="182"/>
      <c r="AK41" s="185"/>
      <c r="AL41" s="182"/>
      <c r="AM41" s="182"/>
      <c r="AN41" s="186"/>
      <c r="AO41" s="185"/>
      <c r="AP41" s="182"/>
      <c r="AQ41" s="182"/>
      <c r="AR41" s="186"/>
      <c r="AS41" s="185"/>
      <c r="AT41" s="182"/>
      <c r="AU41" s="182"/>
      <c r="AV41" s="186"/>
      <c r="AW41" s="208"/>
      <c r="AX41" s="208"/>
      <c r="AY41" s="208"/>
      <c r="AZ41" s="209"/>
      <c r="BA41" s="212"/>
      <c r="BB41" s="213"/>
      <c r="BC41" s="256"/>
      <c r="BD41" s="253"/>
      <c r="BE41" s="253"/>
      <c r="BF41" s="253"/>
      <c r="BG41" s="253"/>
      <c r="BH41" s="253"/>
      <c r="BI41" s="253"/>
    </row>
    <row r="42" spans="1:61" ht="13.5" customHeight="1" x14ac:dyDescent="0.2">
      <c r="B42" s="175"/>
      <c r="C42" s="6" t="s">
        <v>13</v>
      </c>
      <c r="D42" s="20">
        <f t="shared" ref="D42:AE42" si="57">D99</f>
        <v>46202</v>
      </c>
      <c r="E42" s="20">
        <f t="shared" si="57"/>
        <v>46203</v>
      </c>
      <c r="F42" s="20">
        <f t="shared" si="57"/>
        <v>46204</v>
      </c>
      <c r="G42" s="20">
        <f t="shared" si="57"/>
        <v>46205</v>
      </c>
      <c r="H42" s="20">
        <f t="shared" si="57"/>
        <v>46206</v>
      </c>
      <c r="I42" s="20">
        <f t="shared" si="57"/>
        <v>46207</v>
      </c>
      <c r="J42" s="20">
        <f t="shared" si="57"/>
        <v>46208</v>
      </c>
      <c r="K42" s="20">
        <f t="shared" si="57"/>
        <v>46209</v>
      </c>
      <c r="L42" s="20">
        <f t="shared" si="57"/>
        <v>46210</v>
      </c>
      <c r="M42" s="20">
        <f t="shared" si="57"/>
        <v>46211</v>
      </c>
      <c r="N42" s="20">
        <f t="shared" si="57"/>
        <v>46212</v>
      </c>
      <c r="O42" s="20">
        <f t="shared" si="57"/>
        <v>46213</v>
      </c>
      <c r="P42" s="20">
        <f t="shared" si="57"/>
        <v>46214</v>
      </c>
      <c r="Q42" s="20">
        <f t="shared" si="57"/>
        <v>46215</v>
      </c>
      <c r="R42" s="20">
        <f t="shared" si="57"/>
        <v>46216</v>
      </c>
      <c r="S42" s="20">
        <f t="shared" si="57"/>
        <v>46217</v>
      </c>
      <c r="T42" s="20">
        <f t="shared" si="57"/>
        <v>46218</v>
      </c>
      <c r="U42" s="20">
        <f t="shared" si="57"/>
        <v>46219</v>
      </c>
      <c r="V42" s="20">
        <f t="shared" si="57"/>
        <v>46220</v>
      </c>
      <c r="W42" s="20">
        <f t="shared" si="57"/>
        <v>46221</v>
      </c>
      <c r="X42" s="20">
        <f t="shared" si="57"/>
        <v>46222</v>
      </c>
      <c r="Y42" s="20">
        <f t="shared" si="57"/>
        <v>46223</v>
      </c>
      <c r="Z42" s="20">
        <f t="shared" si="57"/>
        <v>46224</v>
      </c>
      <c r="AA42" s="20">
        <f t="shared" si="57"/>
        <v>46225</v>
      </c>
      <c r="AB42" s="20">
        <f t="shared" si="57"/>
        <v>46226</v>
      </c>
      <c r="AC42" s="20">
        <f t="shared" si="57"/>
        <v>46227</v>
      </c>
      <c r="AD42" s="20">
        <f t="shared" si="57"/>
        <v>46228</v>
      </c>
      <c r="AE42" s="20">
        <f t="shared" si="57"/>
        <v>46229</v>
      </c>
      <c r="AF42" s="239">
        <f>COUNTIF(D45:AE45,"－")+COUNTIF(D45:AE45,"対象外")</f>
        <v>0</v>
      </c>
      <c r="AG42" s="203" t="s">
        <v>131</v>
      </c>
      <c r="AH42" s="187" t="s">
        <v>132</v>
      </c>
      <c r="AI42" s="190" t="s">
        <v>133</v>
      </c>
      <c r="AJ42" s="193" t="s">
        <v>134</v>
      </c>
      <c r="AK42" s="187" t="s">
        <v>131</v>
      </c>
      <c r="AL42" s="187" t="s">
        <v>132</v>
      </c>
      <c r="AM42" s="190" t="s">
        <v>133</v>
      </c>
      <c r="AN42" s="193" t="s">
        <v>134</v>
      </c>
      <c r="AO42" s="187" t="s">
        <v>131</v>
      </c>
      <c r="AP42" s="187" t="s">
        <v>132</v>
      </c>
      <c r="AQ42" s="190" t="s">
        <v>133</v>
      </c>
      <c r="AR42" s="193" t="s">
        <v>134</v>
      </c>
      <c r="AS42" s="187" t="s">
        <v>131</v>
      </c>
      <c r="AT42" s="187" t="s">
        <v>132</v>
      </c>
      <c r="AU42" s="190" t="s">
        <v>133</v>
      </c>
      <c r="AV42" s="224" t="s">
        <v>134</v>
      </c>
      <c r="AW42" s="227" t="s">
        <v>14</v>
      </c>
      <c r="AX42" s="230" t="s">
        <v>15</v>
      </c>
      <c r="AY42" s="244" t="s">
        <v>53</v>
      </c>
      <c r="AZ42" s="236" t="s">
        <v>54</v>
      </c>
      <c r="BA42" s="218" t="s">
        <v>14</v>
      </c>
      <c r="BB42" s="221" t="s">
        <v>16</v>
      </c>
      <c r="BC42" s="254">
        <f t="shared" ref="BC42" si="58">COUNT(D41:AE41)</f>
        <v>28</v>
      </c>
      <c r="BD42" s="252">
        <f>BC42-AF42</f>
        <v>28</v>
      </c>
      <c r="BE42" s="252">
        <f t="shared" ref="BE42" si="59">BE35+BD42</f>
        <v>364</v>
      </c>
      <c r="BF42" s="252">
        <f>COUNTIF(D45:AE45,"○")</f>
        <v>0</v>
      </c>
      <c r="BG42" s="252">
        <f t="shared" ref="BG42" si="60">BG35+BF42</f>
        <v>56</v>
      </c>
      <c r="BH42" s="252">
        <f>COUNTIF(D46:AE46,"○")</f>
        <v>0</v>
      </c>
      <c r="BI42" s="252">
        <f t="shared" ref="BI42" si="61">BI35+BH42</f>
        <v>56</v>
      </c>
    </row>
    <row r="43" spans="1:61" ht="37.5" customHeight="1" x14ac:dyDescent="0.2">
      <c r="B43" s="175"/>
      <c r="C43" s="215" t="s">
        <v>17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240"/>
      <c r="AG43" s="204"/>
      <c r="AH43" s="188"/>
      <c r="AI43" s="191"/>
      <c r="AJ43" s="194"/>
      <c r="AK43" s="188"/>
      <c r="AL43" s="188"/>
      <c r="AM43" s="191"/>
      <c r="AN43" s="194"/>
      <c r="AO43" s="188"/>
      <c r="AP43" s="188"/>
      <c r="AQ43" s="191"/>
      <c r="AR43" s="194"/>
      <c r="AS43" s="188"/>
      <c r="AT43" s="188"/>
      <c r="AU43" s="191"/>
      <c r="AV43" s="225"/>
      <c r="AW43" s="228"/>
      <c r="AX43" s="231"/>
      <c r="AY43" s="245"/>
      <c r="AZ43" s="237"/>
      <c r="BA43" s="219"/>
      <c r="BB43" s="222"/>
      <c r="BC43" s="255"/>
      <c r="BD43" s="257"/>
      <c r="BE43" s="257"/>
      <c r="BF43" s="257"/>
      <c r="BG43" s="257"/>
      <c r="BH43" s="257"/>
      <c r="BI43" s="257"/>
    </row>
    <row r="44" spans="1:61" ht="24" customHeight="1" x14ac:dyDescent="0.2">
      <c r="A44" s="7"/>
      <c r="B44" s="175"/>
      <c r="C44" s="216"/>
      <c r="D44" s="145" t="str">
        <f t="shared" ref="D44:AE44" si="62">IFERROR(VLOOKUP(D41,祝日,3,FALSE),"")</f>
        <v/>
      </c>
      <c r="E44" s="145" t="str">
        <f t="shared" si="62"/>
        <v/>
      </c>
      <c r="F44" s="145" t="str">
        <f t="shared" si="62"/>
        <v/>
      </c>
      <c r="G44" s="147" t="str">
        <f t="shared" si="62"/>
        <v/>
      </c>
      <c r="H44" s="145" t="str">
        <f t="shared" si="62"/>
        <v/>
      </c>
      <c r="I44" s="145" t="str">
        <f t="shared" si="62"/>
        <v/>
      </c>
      <c r="J44" s="145" t="str">
        <f t="shared" si="62"/>
        <v/>
      </c>
      <c r="K44" s="145" t="str">
        <f t="shared" si="62"/>
        <v/>
      </c>
      <c r="L44" s="145" t="str">
        <f t="shared" si="62"/>
        <v/>
      </c>
      <c r="M44" s="145" t="str">
        <f t="shared" si="62"/>
        <v/>
      </c>
      <c r="N44" s="145" t="str">
        <f t="shared" si="62"/>
        <v/>
      </c>
      <c r="O44" s="145" t="str">
        <f t="shared" si="62"/>
        <v/>
      </c>
      <c r="P44" s="145" t="str">
        <f t="shared" si="62"/>
        <v/>
      </c>
      <c r="Q44" s="145" t="str">
        <f t="shared" si="62"/>
        <v/>
      </c>
      <c r="R44" s="145" t="str">
        <f t="shared" si="62"/>
        <v/>
      </c>
      <c r="S44" s="146" t="str">
        <f t="shared" si="62"/>
        <v/>
      </c>
      <c r="T44" s="145" t="str">
        <f t="shared" si="62"/>
        <v/>
      </c>
      <c r="U44" s="145" t="str">
        <f t="shared" si="62"/>
        <v/>
      </c>
      <c r="V44" s="145" t="str">
        <f t="shared" si="62"/>
        <v/>
      </c>
      <c r="W44" s="145" t="str">
        <f t="shared" si="62"/>
        <v/>
      </c>
      <c r="X44" s="145" t="str">
        <f t="shared" si="62"/>
        <v/>
      </c>
      <c r="Y44" s="145" t="str">
        <f t="shared" si="62"/>
        <v>海の日</v>
      </c>
      <c r="Z44" s="145" t="str">
        <f t="shared" si="62"/>
        <v/>
      </c>
      <c r="AA44" s="145" t="str">
        <f t="shared" si="62"/>
        <v/>
      </c>
      <c r="AB44" s="145" t="str">
        <f t="shared" si="62"/>
        <v/>
      </c>
      <c r="AC44" s="145" t="str">
        <f t="shared" si="62"/>
        <v/>
      </c>
      <c r="AD44" s="145" t="str">
        <f t="shared" si="62"/>
        <v/>
      </c>
      <c r="AE44" s="145" t="str">
        <f t="shared" si="62"/>
        <v/>
      </c>
      <c r="AF44" s="240"/>
      <c r="AG44" s="205"/>
      <c r="AH44" s="189"/>
      <c r="AI44" s="192"/>
      <c r="AJ44" s="195"/>
      <c r="AK44" s="189"/>
      <c r="AL44" s="189"/>
      <c r="AM44" s="192"/>
      <c r="AN44" s="195"/>
      <c r="AO44" s="189"/>
      <c r="AP44" s="189"/>
      <c r="AQ44" s="192"/>
      <c r="AR44" s="195"/>
      <c r="AS44" s="189"/>
      <c r="AT44" s="189"/>
      <c r="AU44" s="192"/>
      <c r="AV44" s="226"/>
      <c r="AW44" s="229"/>
      <c r="AX44" s="232"/>
      <c r="AY44" s="246"/>
      <c r="AZ44" s="238"/>
      <c r="BA44" s="220"/>
      <c r="BB44" s="223"/>
      <c r="BC44" s="255"/>
      <c r="BD44" s="257"/>
      <c r="BE44" s="257"/>
      <c r="BF44" s="257"/>
      <c r="BG44" s="257"/>
      <c r="BH44" s="257"/>
      <c r="BI44" s="257"/>
    </row>
    <row r="45" spans="1:61" ht="12.75" customHeight="1" x14ac:dyDescent="0.2">
      <c r="A45" s="8"/>
      <c r="B45" s="175"/>
      <c r="C45" s="6" t="s">
        <v>18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240"/>
      <c r="AG45" s="84">
        <f t="shared" ref="AG45:AG46" si="63">COUNTIF(D45:J45,"○")</f>
        <v>0</v>
      </c>
      <c r="AH45" s="85">
        <f t="shared" ref="AH45:AH46" si="64">IF(7-(COUNTIF(D45:J45,"－")+COUNTIF(D45:J45,"対象外"))=0,"－",AG45/(7-(COUNTIF(D45:J45,"－")+COUNTIF(D45:J45,"対象外"))))</f>
        <v>0</v>
      </c>
      <c r="AI45" s="85" t="str">
        <f>IF(COUNTIF(D45:J45,"")=7,"",IF(AH45="－","－",IF(AH45&gt;=0.285,"達成",IF(AJ45="該当","達成","未達成"))))</f>
        <v/>
      </c>
      <c r="AJ45" s="90" t="s">
        <v>20</v>
      </c>
      <c r="AK45" s="92">
        <f>COUNTIF(K45:Q45,"○")</f>
        <v>0</v>
      </c>
      <c r="AL45" s="85">
        <f>IF(7-(COUNTIF(K45:Q45,"－")+COUNTIF(K45:Q45,"対象外"))=0,"－",AK45/(7-(COUNTIF(K45:Q45,"－")+COUNTIF(K45:Q45,"対象外"))))</f>
        <v>0</v>
      </c>
      <c r="AM45" s="85" t="str">
        <f>IF(COUNTIF(K45:Q45,"")=7,"",IF(AL45="－","－",IF(AL45&gt;=0.285,"達成",IF(AN45="該当","達成","未達成"))))</f>
        <v/>
      </c>
      <c r="AN45" s="88" t="s">
        <v>20</v>
      </c>
      <c r="AO45" s="92">
        <f>COUNTIF(R45:X45,"○")</f>
        <v>0</v>
      </c>
      <c r="AP45" s="85">
        <f>IF(7-(COUNTIF(R45:X45,"－")+COUNTIF(R45:X45,"対象外"))=0,"－",AO45/(7-(COUNTIF(R45:X45,"－")+COUNTIF(R45:X45,"対象外"))))</f>
        <v>0</v>
      </c>
      <c r="AQ45" s="85" t="str">
        <f>IF(COUNTIF(R45:X45,"")=7,"",IF(AP45="－","－",IF(AP45&gt;=0.285,"達成",IF(AR45="該当","達成","未達成"))))</f>
        <v/>
      </c>
      <c r="AR45" s="88" t="s">
        <v>20</v>
      </c>
      <c r="AS45" s="92">
        <f>COUNTIF(Y45:AE45,"○")</f>
        <v>0</v>
      </c>
      <c r="AT45" s="85">
        <f>IF(7-(COUNTIF(Y45:AE45,"－")+COUNTIF(Y45:AE45,"対象外"))=0,"－",AS45/(7-(COUNTIF(Y45:AE45,"－")+COUNTIF(Y45:AE45,"対象外"))))</f>
        <v>0</v>
      </c>
      <c r="AU45" s="85" t="str">
        <f>IF(COUNTIF(Y45:AE45,"")=7,"",IF(AT45="－","－",IF(AT45&gt;=0.285,"達成",IF(AV45="該当","達成","未達成"))))</f>
        <v/>
      </c>
      <c r="AV45" s="88" t="s">
        <v>20</v>
      </c>
      <c r="AW45" s="94">
        <f>BF42</f>
        <v>0</v>
      </c>
      <c r="AX45" s="41">
        <f>IF(BD42=0,"－",AW45/BD42)</f>
        <v>0</v>
      </c>
      <c r="AY45" s="41" t="str">
        <f>IF(COUNTIF(D45:AE45,"")=28,"",IF(AX45="－","－",IF(AX45&gt;=0.285,"達成",IF(AZ45="該当","達成","未達成"))))</f>
        <v/>
      </c>
      <c r="AZ45" s="70" t="s">
        <v>20</v>
      </c>
      <c r="BA45" s="37">
        <f>BG42</f>
        <v>56</v>
      </c>
      <c r="BB45" s="38">
        <f>IF(BE42=0,"－",BA45/BE42)</f>
        <v>0.15384615384615385</v>
      </c>
      <c r="BC45" s="255"/>
      <c r="BD45" s="257"/>
      <c r="BE45" s="257"/>
      <c r="BF45" s="257"/>
      <c r="BG45" s="257"/>
      <c r="BH45" s="257"/>
      <c r="BI45" s="257"/>
    </row>
    <row r="46" spans="1:61" s="7" customFormat="1" ht="12.75" customHeight="1" thickBot="1" x14ac:dyDescent="0.25">
      <c r="A46" s="8"/>
      <c r="B46" s="176"/>
      <c r="C46" s="9" t="s">
        <v>19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241"/>
      <c r="AG46" s="86">
        <f t="shared" si="63"/>
        <v>0</v>
      </c>
      <c r="AH46" s="87">
        <f t="shared" si="64"/>
        <v>0</v>
      </c>
      <c r="AI46" s="87" t="str">
        <f>IF(OR(AI45="",AI45="－"),AI45,IF(AH46&gt;=0.285,"達成",IF(AJ46="該当","達成","未達成")))</f>
        <v/>
      </c>
      <c r="AJ46" s="91" t="s">
        <v>20</v>
      </c>
      <c r="AK46" s="93">
        <f t="shared" ref="AK46" si="65">COUNTIF(K46:Q46,"○")</f>
        <v>0</v>
      </c>
      <c r="AL46" s="87">
        <f t="shared" ref="AL46" si="66">IF(7-(COUNTIF(K46:Q46,"－")+COUNTIF(K46:Q46,"対象外"))=0,"－",AK46/(7-(COUNTIF(K46:Q46,"－")+COUNTIF(K46:Q46,"対象外"))))</f>
        <v>0</v>
      </c>
      <c r="AM46" s="87" t="str">
        <f>IF(OR(AM45="",AM45="－"),AM45,IF(AL46&gt;=0.285,"達成",IF(AN46="該当","達成","未達成")))</f>
        <v/>
      </c>
      <c r="AN46" s="89" t="s">
        <v>20</v>
      </c>
      <c r="AO46" s="93">
        <f t="shared" ref="AO46" si="67">COUNTIF(R46:X46,"○")</f>
        <v>0</v>
      </c>
      <c r="AP46" s="87">
        <f t="shared" ref="AP46" si="68">IF(7-(COUNTIF(R46:X46,"－")+COUNTIF(R46:X46,"対象外"))=0,"－",AO46/(7-(COUNTIF(R46:X46,"－")+COUNTIF(R46:X46,"対象外"))))</f>
        <v>0</v>
      </c>
      <c r="AQ46" s="87" t="str">
        <f>IF(OR(AQ45="",AQ45="－"),AQ45,IF(AP46&gt;=0.285,"達成",IF(AR46="該当","達成","未達成")))</f>
        <v/>
      </c>
      <c r="AR46" s="89" t="s">
        <v>20</v>
      </c>
      <c r="AS46" s="93">
        <f t="shared" ref="AS46" si="69">COUNTIF(Y46:AE46,"○")</f>
        <v>0</v>
      </c>
      <c r="AT46" s="87">
        <f t="shared" ref="AT46" si="70">IF(7-(COUNTIF(Y46:AE46,"－")+COUNTIF(Y46:AE46,"対象外"))=0,"－",AS46/(7-(COUNTIF(Y46:AE46,"－")+COUNTIF(Y46:AE46,"対象外"))))</f>
        <v>0</v>
      </c>
      <c r="AU46" s="87" t="str">
        <f>IF(OR(AU45="",AU45="－"),AU45,IF(AT46&gt;=0.285,"達成",IF(AV46="該当","達成","未達成")))</f>
        <v/>
      </c>
      <c r="AV46" s="89" t="s">
        <v>20</v>
      </c>
      <c r="AW46" s="95">
        <f>BH42</f>
        <v>0</v>
      </c>
      <c r="AX46" s="42">
        <f>IF(BD42=0,"－",AW46/BD42)</f>
        <v>0</v>
      </c>
      <c r="AY46" s="42" t="str">
        <f>IF(COUNTIF(D46:AE46,"")=28,"",IF(AX46="－","－",IF(AX46&gt;=0.285,"達成",IF(AZ46="該当","達成","未達成"))))</f>
        <v/>
      </c>
      <c r="AZ46" s="71" t="s">
        <v>20</v>
      </c>
      <c r="BA46" s="39">
        <f>BI42</f>
        <v>56</v>
      </c>
      <c r="BB46" s="40">
        <f>IF(BE42=0,"－",BA46/BE42)</f>
        <v>0.15384615384615385</v>
      </c>
      <c r="BC46" s="256"/>
      <c r="BD46" s="253"/>
      <c r="BE46" s="253"/>
      <c r="BF46" s="253"/>
      <c r="BG46" s="253"/>
      <c r="BH46" s="253"/>
      <c r="BI46" s="253"/>
    </row>
    <row r="47" spans="1:61" s="8" customFormat="1" ht="12.75" customHeight="1" x14ac:dyDescent="0.2">
      <c r="A47"/>
      <c r="B47" s="174" t="s">
        <v>79</v>
      </c>
      <c r="C47" s="5" t="s">
        <v>1</v>
      </c>
      <c r="D47" s="21">
        <f t="shared" ref="D47:AE47" si="71">D100</f>
        <v>46230</v>
      </c>
      <c r="E47" s="21">
        <f t="shared" si="71"/>
        <v>46231</v>
      </c>
      <c r="F47" s="21">
        <f t="shared" si="71"/>
        <v>46232</v>
      </c>
      <c r="G47" s="21">
        <f t="shared" si="71"/>
        <v>46233</v>
      </c>
      <c r="H47" s="21">
        <f t="shared" si="71"/>
        <v>46234</v>
      </c>
      <c r="I47" s="21">
        <f t="shared" si="71"/>
        <v>46235</v>
      </c>
      <c r="J47" s="21">
        <f t="shared" si="71"/>
        <v>46236</v>
      </c>
      <c r="K47" s="21">
        <f t="shared" si="71"/>
        <v>46237</v>
      </c>
      <c r="L47" s="21">
        <f t="shared" si="71"/>
        <v>46238</v>
      </c>
      <c r="M47" s="21">
        <f t="shared" si="71"/>
        <v>46239</v>
      </c>
      <c r="N47" s="21">
        <f t="shared" si="71"/>
        <v>46240</v>
      </c>
      <c r="O47" s="21">
        <f t="shared" si="71"/>
        <v>46241</v>
      </c>
      <c r="P47" s="21">
        <f t="shared" si="71"/>
        <v>46242</v>
      </c>
      <c r="Q47" s="21">
        <f t="shared" si="71"/>
        <v>46243</v>
      </c>
      <c r="R47" s="21">
        <f t="shared" si="71"/>
        <v>46244</v>
      </c>
      <c r="S47" s="21">
        <f t="shared" si="71"/>
        <v>46245</v>
      </c>
      <c r="T47" s="21">
        <f t="shared" si="71"/>
        <v>46246</v>
      </c>
      <c r="U47" s="21">
        <f t="shared" si="71"/>
        <v>46247</v>
      </c>
      <c r="V47" s="21">
        <f t="shared" si="71"/>
        <v>46248</v>
      </c>
      <c r="W47" s="21">
        <f t="shared" si="71"/>
        <v>46249</v>
      </c>
      <c r="X47" s="21">
        <f t="shared" si="71"/>
        <v>46250</v>
      </c>
      <c r="Y47" s="21">
        <f t="shared" si="71"/>
        <v>46251</v>
      </c>
      <c r="Z47" s="21">
        <f t="shared" si="71"/>
        <v>46252</v>
      </c>
      <c r="AA47" s="21">
        <f t="shared" si="71"/>
        <v>46253</v>
      </c>
      <c r="AB47" s="21">
        <f t="shared" si="71"/>
        <v>46254</v>
      </c>
      <c r="AC47" s="21">
        <f t="shared" si="71"/>
        <v>46255</v>
      </c>
      <c r="AD47" s="21">
        <f t="shared" si="71"/>
        <v>46256</v>
      </c>
      <c r="AE47" s="21">
        <f t="shared" si="71"/>
        <v>46257</v>
      </c>
      <c r="AF47" s="242" t="s">
        <v>2</v>
      </c>
      <c r="AG47" s="179" t="s">
        <v>127</v>
      </c>
      <c r="AH47" s="180"/>
      <c r="AI47" s="180"/>
      <c r="AJ47" s="180"/>
      <c r="AK47" s="183" t="s">
        <v>128</v>
      </c>
      <c r="AL47" s="180"/>
      <c r="AM47" s="180"/>
      <c r="AN47" s="184"/>
      <c r="AO47" s="183" t="s">
        <v>129</v>
      </c>
      <c r="AP47" s="180"/>
      <c r="AQ47" s="180"/>
      <c r="AR47" s="184"/>
      <c r="AS47" s="183" t="s">
        <v>130</v>
      </c>
      <c r="AT47" s="180"/>
      <c r="AU47" s="180"/>
      <c r="AV47" s="184"/>
      <c r="AW47" s="206" t="s">
        <v>3</v>
      </c>
      <c r="AX47" s="206"/>
      <c r="AY47" s="206"/>
      <c r="AZ47" s="207"/>
      <c r="BA47" s="210" t="s">
        <v>4</v>
      </c>
      <c r="BB47" s="211"/>
      <c r="BC47" s="254" t="s">
        <v>5</v>
      </c>
      <c r="BD47" s="252" t="s">
        <v>6</v>
      </c>
      <c r="BE47" s="252" t="s">
        <v>7</v>
      </c>
      <c r="BF47" s="252" t="s">
        <v>8</v>
      </c>
      <c r="BG47" s="252" t="s">
        <v>9</v>
      </c>
      <c r="BH47" s="252" t="s">
        <v>10</v>
      </c>
      <c r="BI47" s="252" t="s">
        <v>11</v>
      </c>
    </row>
    <row r="48" spans="1:61" s="8" customFormat="1" ht="12.75" customHeight="1" x14ac:dyDescent="0.2">
      <c r="A48"/>
      <c r="B48" s="175"/>
      <c r="C48" s="6" t="s">
        <v>12</v>
      </c>
      <c r="D48" s="22">
        <f t="shared" ref="D48:AE48" si="72">D100</f>
        <v>46230</v>
      </c>
      <c r="E48" s="22">
        <f t="shared" si="72"/>
        <v>46231</v>
      </c>
      <c r="F48" s="22">
        <f t="shared" si="72"/>
        <v>46232</v>
      </c>
      <c r="G48" s="22">
        <f t="shared" si="72"/>
        <v>46233</v>
      </c>
      <c r="H48" s="22">
        <f t="shared" si="72"/>
        <v>46234</v>
      </c>
      <c r="I48" s="22">
        <f t="shared" si="72"/>
        <v>46235</v>
      </c>
      <c r="J48" s="22">
        <f t="shared" si="72"/>
        <v>46236</v>
      </c>
      <c r="K48" s="22">
        <f t="shared" si="72"/>
        <v>46237</v>
      </c>
      <c r="L48" s="22">
        <f t="shared" si="72"/>
        <v>46238</v>
      </c>
      <c r="M48" s="22">
        <f t="shared" si="72"/>
        <v>46239</v>
      </c>
      <c r="N48" s="22">
        <f t="shared" si="72"/>
        <v>46240</v>
      </c>
      <c r="O48" s="22">
        <f t="shared" si="72"/>
        <v>46241</v>
      </c>
      <c r="P48" s="22">
        <f t="shared" si="72"/>
        <v>46242</v>
      </c>
      <c r="Q48" s="22">
        <f t="shared" si="72"/>
        <v>46243</v>
      </c>
      <c r="R48" s="22">
        <f t="shared" si="72"/>
        <v>46244</v>
      </c>
      <c r="S48" s="22">
        <f t="shared" si="72"/>
        <v>46245</v>
      </c>
      <c r="T48" s="22">
        <f t="shared" si="72"/>
        <v>46246</v>
      </c>
      <c r="U48" s="22">
        <f t="shared" si="72"/>
        <v>46247</v>
      </c>
      <c r="V48" s="22">
        <f t="shared" si="72"/>
        <v>46248</v>
      </c>
      <c r="W48" s="22">
        <f t="shared" si="72"/>
        <v>46249</v>
      </c>
      <c r="X48" s="22">
        <f t="shared" si="72"/>
        <v>46250</v>
      </c>
      <c r="Y48" s="22">
        <f t="shared" si="72"/>
        <v>46251</v>
      </c>
      <c r="Z48" s="22">
        <f t="shared" si="72"/>
        <v>46252</v>
      </c>
      <c r="AA48" s="22">
        <f t="shared" si="72"/>
        <v>46253</v>
      </c>
      <c r="AB48" s="22">
        <f t="shared" si="72"/>
        <v>46254</v>
      </c>
      <c r="AC48" s="22">
        <f t="shared" si="72"/>
        <v>46255</v>
      </c>
      <c r="AD48" s="22">
        <f t="shared" si="72"/>
        <v>46256</v>
      </c>
      <c r="AE48" s="22">
        <f t="shared" si="72"/>
        <v>46257</v>
      </c>
      <c r="AF48" s="243"/>
      <c r="AG48" s="181"/>
      <c r="AH48" s="182"/>
      <c r="AI48" s="182"/>
      <c r="AJ48" s="182"/>
      <c r="AK48" s="185"/>
      <c r="AL48" s="182"/>
      <c r="AM48" s="182"/>
      <c r="AN48" s="186"/>
      <c r="AO48" s="185"/>
      <c r="AP48" s="182"/>
      <c r="AQ48" s="182"/>
      <c r="AR48" s="186"/>
      <c r="AS48" s="185"/>
      <c r="AT48" s="182"/>
      <c r="AU48" s="182"/>
      <c r="AV48" s="186"/>
      <c r="AW48" s="208"/>
      <c r="AX48" s="208"/>
      <c r="AY48" s="208"/>
      <c r="AZ48" s="209"/>
      <c r="BA48" s="212"/>
      <c r="BB48" s="213"/>
      <c r="BC48" s="256"/>
      <c r="BD48" s="253"/>
      <c r="BE48" s="253"/>
      <c r="BF48" s="253"/>
      <c r="BG48" s="253"/>
      <c r="BH48" s="253"/>
      <c r="BI48" s="253"/>
    </row>
    <row r="49" spans="1:61" ht="12.75" customHeight="1" x14ac:dyDescent="0.2">
      <c r="B49" s="175"/>
      <c r="C49" s="6" t="s">
        <v>13</v>
      </c>
      <c r="D49" s="20">
        <f t="shared" ref="D49:AE49" si="73">D100</f>
        <v>46230</v>
      </c>
      <c r="E49" s="20">
        <f t="shared" si="73"/>
        <v>46231</v>
      </c>
      <c r="F49" s="20">
        <f t="shared" si="73"/>
        <v>46232</v>
      </c>
      <c r="G49" s="20">
        <f t="shared" si="73"/>
        <v>46233</v>
      </c>
      <c r="H49" s="20">
        <f t="shared" si="73"/>
        <v>46234</v>
      </c>
      <c r="I49" s="20">
        <f t="shared" si="73"/>
        <v>46235</v>
      </c>
      <c r="J49" s="20">
        <f t="shared" si="73"/>
        <v>46236</v>
      </c>
      <c r="K49" s="20">
        <f t="shared" si="73"/>
        <v>46237</v>
      </c>
      <c r="L49" s="20">
        <f t="shared" si="73"/>
        <v>46238</v>
      </c>
      <c r="M49" s="20">
        <f t="shared" si="73"/>
        <v>46239</v>
      </c>
      <c r="N49" s="20">
        <f t="shared" si="73"/>
        <v>46240</v>
      </c>
      <c r="O49" s="20">
        <f t="shared" si="73"/>
        <v>46241</v>
      </c>
      <c r="P49" s="20">
        <f t="shared" si="73"/>
        <v>46242</v>
      </c>
      <c r="Q49" s="20">
        <f t="shared" si="73"/>
        <v>46243</v>
      </c>
      <c r="R49" s="20">
        <f t="shared" si="73"/>
        <v>46244</v>
      </c>
      <c r="S49" s="20">
        <f t="shared" si="73"/>
        <v>46245</v>
      </c>
      <c r="T49" s="20">
        <f t="shared" si="73"/>
        <v>46246</v>
      </c>
      <c r="U49" s="20">
        <f t="shared" si="73"/>
        <v>46247</v>
      </c>
      <c r="V49" s="20">
        <f t="shared" si="73"/>
        <v>46248</v>
      </c>
      <c r="W49" s="20">
        <f t="shared" si="73"/>
        <v>46249</v>
      </c>
      <c r="X49" s="20">
        <f t="shared" si="73"/>
        <v>46250</v>
      </c>
      <c r="Y49" s="20">
        <f t="shared" si="73"/>
        <v>46251</v>
      </c>
      <c r="Z49" s="20">
        <f t="shared" si="73"/>
        <v>46252</v>
      </c>
      <c r="AA49" s="20">
        <f t="shared" si="73"/>
        <v>46253</v>
      </c>
      <c r="AB49" s="20">
        <f t="shared" si="73"/>
        <v>46254</v>
      </c>
      <c r="AC49" s="20">
        <f t="shared" si="73"/>
        <v>46255</v>
      </c>
      <c r="AD49" s="20">
        <f t="shared" si="73"/>
        <v>46256</v>
      </c>
      <c r="AE49" s="20">
        <f t="shared" si="73"/>
        <v>46257</v>
      </c>
      <c r="AF49" s="239">
        <f>COUNTIF(D52:AE52,"－")+COUNTIF(D52:AE52,"対象外")</f>
        <v>0</v>
      </c>
      <c r="AG49" s="203" t="s">
        <v>131</v>
      </c>
      <c r="AH49" s="187" t="s">
        <v>132</v>
      </c>
      <c r="AI49" s="190" t="s">
        <v>133</v>
      </c>
      <c r="AJ49" s="193" t="s">
        <v>134</v>
      </c>
      <c r="AK49" s="187" t="s">
        <v>131</v>
      </c>
      <c r="AL49" s="187" t="s">
        <v>132</v>
      </c>
      <c r="AM49" s="190" t="s">
        <v>133</v>
      </c>
      <c r="AN49" s="193" t="s">
        <v>134</v>
      </c>
      <c r="AO49" s="187" t="s">
        <v>131</v>
      </c>
      <c r="AP49" s="187" t="s">
        <v>132</v>
      </c>
      <c r="AQ49" s="190" t="s">
        <v>133</v>
      </c>
      <c r="AR49" s="193" t="s">
        <v>134</v>
      </c>
      <c r="AS49" s="187" t="s">
        <v>131</v>
      </c>
      <c r="AT49" s="187" t="s">
        <v>132</v>
      </c>
      <c r="AU49" s="190" t="s">
        <v>133</v>
      </c>
      <c r="AV49" s="224" t="s">
        <v>134</v>
      </c>
      <c r="AW49" s="227" t="s">
        <v>14</v>
      </c>
      <c r="AX49" s="230" t="s">
        <v>15</v>
      </c>
      <c r="AY49" s="244" t="s">
        <v>53</v>
      </c>
      <c r="AZ49" s="236" t="s">
        <v>54</v>
      </c>
      <c r="BA49" s="218" t="s">
        <v>14</v>
      </c>
      <c r="BB49" s="221" t="s">
        <v>16</v>
      </c>
      <c r="BC49" s="254">
        <f t="shared" ref="BC49" si="74">COUNT(D48:AE48)</f>
        <v>28</v>
      </c>
      <c r="BD49" s="252">
        <f>BC49-AF49</f>
        <v>28</v>
      </c>
      <c r="BE49" s="252">
        <f t="shared" ref="BE49" si="75">BE42+BD49</f>
        <v>392</v>
      </c>
      <c r="BF49" s="252">
        <f>COUNTIF(D52:AE52,"○")</f>
        <v>0</v>
      </c>
      <c r="BG49" s="252">
        <f t="shared" ref="BG49" si="76">BG42+BF49</f>
        <v>56</v>
      </c>
      <c r="BH49" s="252">
        <f>COUNTIF(D53:AE53,"○")</f>
        <v>0</v>
      </c>
      <c r="BI49" s="252">
        <f t="shared" ref="BI49" si="77">BI42+BH49</f>
        <v>56</v>
      </c>
    </row>
    <row r="50" spans="1:61" ht="37.5" customHeight="1" x14ac:dyDescent="0.2">
      <c r="B50" s="175"/>
      <c r="C50" s="215" t="s">
        <v>17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240"/>
      <c r="AG50" s="204"/>
      <c r="AH50" s="188"/>
      <c r="AI50" s="191"/>
      <c r="AJ50" s="194"/>
      <c r="AK50" s="188"/>
      <c r="AL50" s="188"/>
      <c r="AM50" s="191"/>
      <c r="AN50" s="194"/>
      <c r="AO50" s="188"/>
      <c r="AP50" s="188"/>
      <c r="AQ50" s="191"/>
      <c r="AR50" s="194"/>
      <c r="AS50" s="188"/>
      <c r="AT50" s="188"/>
      <c r="AU50" s="191"/>
      <c r="AV50" s="225"/>
      <c r="AW50" s="228"/>
      <c r="AX50" s="231"/>
      <c r="AY50" s="245"/>
      <c r="AZ50" s="237"/>
      <c r="BA50" s="219"/>
      <c r="BB50" s="222"/>
      <c r="BC50" s="255"/>
      <c r="BD50" s="257"/>
      <c r="BE50" s="257"/>
      <c r="BF50" s="257"/>
      <c r="BG50" s="257"/>
      <c r="BH50" s="257"/>
      <c r="BI50" s="257"/>
    </row>
    <row r="51" spans="1:61" ht="24" customHeight="1" x14ac:dyDescent="0.2">
      <c r="A51" s="7"/>
      <c r="B51" s="175"/>
      <c r="C51" s="216"/>
      <c r="D51" s="145" t="str">
        <f t="shared" ref="D51:AE51" si="78">IFERROR(VLOOKUP(D48,祝日,3,FALSE),"")</f>
        <v/>
      </c>
      <c r="E51" s="145" t="str">
        <f t="shared" si="78"/>
        <v/>
      </c>
      <c r="F51" s="145" t="str">
        <f t="shared" si="78"/>
        <v/>
      </c>
      <c r="G51" s="147" t="str">
        <f t="shared" si="78"/>
        <v/>
      </c>
      <c r="H51" s="145" t="str">
        <f t="shared" si="78"/>
        <v/>
      </c>
      <c r="I51" s="145" t="str">
        <f t="shared" si="78"/>
        <v/>
      </c>
      <c r="J51" s="145" t="str">
        <f t="shared" si="78"/>
        <v/>
      </c>
      <c r="K51" s="145" t="str">
        <f t="shared" si="78"/>
        <v/>
      </c>
      <c r="L51" s="145" t="str">
        <f t="shared" si="78"/>
        <v/>
      </c>
      <c r="M51" s="145" t="str">
        <f t="shared" si="78"/>
        <v/>
      </c>
      <c r="N51" s="145" t="str">
        <f t="shared" si="78"/>
        <v>平和記念日</v>
      </c>
      <c r="O51" s="145" t="str">
        <f t="shared" si="78"/>
        <v/>
      </c>
      <c r="P51" s="145" t="str">
        <f t="shared" si="78"/>
        <v/>
      </c>
      <c r="Q51" s="145" t="str">
        <f t="shared" si="78"/>
        <v/>
      </c>
      <c r="R51" s="145" t="str">
        <f t="shared" si="78"/>
        <v/>
      </c>
      <c r="S51" s="146" t="str">
        <f t="shared" si="78"/>
        <v>山の日</v>
      </c>
      <c r="T51" s="145" t="str">
        <f t="shared" si="78"/>
        <v/>
      </c>
      <c r="U51" s="145" t="str">
        <f t="shared" si="78"/>
        <v/>
      </c>
      <c r="V51" s="145" t="str">
        <f t="shared" si="78"/>
        <v/>
      </c>
      <c r="W51" s="145" t="str">
        <f t="shared" si="78"/>
        <v/>
      </c>
      <c r="X51" s="145" t="str">
        <f t="shared" si="78"/>
        <v/>
      </c>
      <c r="Y51" s="145" t="str">
        <f t="shared" si="78"/>
        <v/>
      </c>
      <c r="Z51" s="145" t="str">
        <f t="shared" si="78"/>
        <v/>
      </c>
      <c r="AA51" s="145" t="str">
        <f t="shared" si="78"/>
        <v/>
      </c>
      <c r="AB51" s="145" t="str">
        <f t="shared" si="78"/>
        <v/>
      </c>
      <c r="AC51" s="145" t="str">
        <f t="shared" si="78"/>
        <v/>
      </c>
      <c r="AD51" s="145" t="str">
        <f t="shared" si="78"/>
        <v/>
      </c>
      <c r="AE51" s="145" t="str">
        <f t="shared" si="78"/>
        <v/>
      </c>
      <c r="AF51" s="240"/>
      <c r="AG51" s="205"/>
      <c r="AH51" s="189"/>
      <c r="AI51" s="192"/>
      <c r="AJ51" s="195"/>
      <c r="AK51" s="189"/>
      <c r="AL51" s="189"/>
      <c r="AM51" s="192"/>
      <c r="AN51" s="195"/>
      <c r="AO51" s="189"/>
      <c r="AP51" s="189"/>
      <c r="AQ51" s="192"/>
      <c r="AR51" s="195"/>
      <c r="AS51" s="189"/>
      <c r="AT51" s="189"/>
      <c r="AU51" s="192"/>
      <c r="AV51" s="226"/>
      <c r="AW51" s="229"/>
      <c r="AX51" s="232"/>
      <c r="AY51" s="246"/>
      <c r="AZ51" s="238"/>
      <c r="BA51" s="220"/>
      <c r="BB51" s="223"/>
      <c r="BC51" s="255"/>
      <c r="BD51" s="257"/>
      <c r="BE51" s="257"/>
      <c r="BF51" s="257"/>
      <c r="BG51" s="257"/>
      <c r="BH51" s="257"/>
      <c r="BI51" s="257"/>
    </row>
    <row r="52" spans="1:61" ht="13.5" customHeight="1" x14ac:dyDescent="0.2">
      <c r="A52" s="8"/>
      <c r="B52" s="175"/>
      <c r="C52" s="6" t="s">
        <v>18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240"/>
      <c r="AG52" s="84">
        <f t="shared" ref="AG52:AG53" si="79">COUNTIF(D52:J52,"○")</f>
        <v>0</v>
      </c>
      <c r="AH52" s="85">
        <f t="shared" ref="AH52:AH53" si="80">IF(7-(COUNTIF(D52:J52,"－")+COUNTIF(D52:J52,"対象外"))=0,"－",AG52/(7-(COUNTIF(D52:J52,"－")+COUNTIF(D52:J52,"対象外"))))</f>
        <v>0</v>
      </c>
      <c r="AI52" s="85" t="str">
        <f>IF(COUNTIF(D52:J52,"")=7,"",IF(AH52="－","－",IF(AH52&gt;=0.285,"達成",IF(AJ52="該当","達成","未達成"))))</f>
        <v/>
      </c>
      <c r="AJ52" s="90" t="s">
        <v>20</v>
      </c>
      <c r="AK52" s="92">
        <f>COUNTIF(K52:Q52,"○")</f>
        <v>0</v>
      </c>
      <c r="AL52" s="85">
        <f>IF(7-(COUNTIF(K52:Q52,"－")+COUNTIF(K52:Q52,"対象外"))=0,"－",AK52/(7-(COUNTIF(K52:Q52,"－")+COUNTIF(K52:Q52,"対象外"))))</f>
        <v>0</v>
      </c>
      <c r="AM52" s="85" t="str">
        <f>IF(COUNTIF(K52:Q52,"")=7,"",IF(AL52="－","－",IF(AL52&gt;=0.285,"達成",IF(AN52="該当","達成","未達成"))))</f>
        <v/>
      </c>
      <c r="AN52" s="88" t="s">
        <v>20</v>
      </c>
      <c r="AO52" s="92">
        <f>COUNTIF(R52:X52,"○")</f>
        <v>0</v>
      </c>
      <c r="AP52" s="85">
        <f>IF(7-(COUNTIF(R52:X52,"－")+COUNTIF(R52:X52,"対象外"))=0,"－",AO52/(7-(COUNTIF(R52:X52,"－")+COUNTIF(R52:X52,"対象外"))))</f>
        <v>0</v>
      </c>
      <c r="AQ52" s="85" t="str">
        <f>IF(COUNTIF(R52:X52,"")=7,"",IF(AP52="－","－",IF(AP52&gt;=0.285,"達成",IF(AR52="該当","達成","未達成"))))</f>
        <v/>
      </c>
      <c r="AR52" s="88" t="s">
        <v>20</v>
      </c>
      <c r="AS52" s="92">
        <f>COUNTIF(Y52:AE52,"○")</f>
        <v>0</v>
      </c>
      <c r="AT52" s="85">
        <f>IF(7-(COUNTIF(Y52:AE52,"－")+COUNTIF(Y52:AE52,"対象外"))=0,"－",AS52/(7-(COUNTIF(Y52:AE52,"－")+COUNTIF(Y52:AE52,"対象外"))))</f>
        <v>0</v>
      </c>
      <c r="AU52" s="85" t="str">
        <f>IF(COUNTIF(Y52:AE52,"")=7,"",IF(AT52="－","－",IF(AT52&gt;=0.285,"達成",IF(AV52="該当","達成","未達成"))))</f>
        <v/>
      </c>
      <c r="AV52" s="88" t="s">
        <v>20</v>
      </c>
      <c r="AW52" s="94">
        <f>BF49</f>
        <v>0</v>
      </c>
      <c r="AX52" s="41">
        <f>IF(BD49=0,"－",AW52/BD49)</f>
        <v>0</v>
      </c>
      <c r="AY52" s="41" t="str">
        <f>IF(COUNTIF(D52:AE52,"")=28,"",IF(AX52="－","－",IF(AX52&gt;=0.285,"達成",IF(AZ52="該当","達成","未達成"))))</f>
        <v/>
      </c>
      <c r="AZ52" s="70" t="s">
        <v>20</v>
      </c>
      <c r="BA52" s="37">
        <f>BG49</f>
        <v>56</v>
      </c>
      <c r="BB52" s="38">
        <f>IF(BE49=0,"－",BA52/BE49)</f>
        <v>0.14285714285714285</v>
      </c>
      <c r="BC52" s="255"/>
      <c r="BD52" s="257"/>
      <c r="BE52" s="257"/>
      <c r="BF52" s="257"/>
      <c r="BG52" s="257"/>
      <c r="BH52" s="257"/>
      <c r="BI52" s="257"/>
    </row>
    <row r="53" spans="1:61" ht="13.5" customHeight="1" thickBot="1" x14ac:dyDescent="0.25">
      <c r="A53" s="8"/>
      <c r="B53" s="176"/>
      <c r="C53" s="9" t="s">
        <v>19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241"/>
      <c r="AG53" s="86">
        <f t="shared" si="79"/>
        <v>0</v>
      </c>
      <c r="AH53" s="87">
        <f t="shared" si="80"/>
        <v>0</v>
      </c>
      <c r="AI53" s="87" t="str">
        <f>IF(OR(AI52="",AI52="－"),AI52,IF(AH53&gt;=0.285,"達成",IF(AJ53="該当","達成","未達成")))</f>
        <v/>
      </c>
      <c r="AJ53" s="91" t="s">
        <v>20</v>
      </c>
      <c r="AK53" s="93">
        <f t="shared" ref="AK53" si="81">COUNTIF(K53:Q53,"○")</f>
        <v>0</v>
      </c>
      <c r="AL53" s="87">
        <f t="shared" ref="AL53" si="82">IF(7-(COUNTIF(K53:Q53,"－")+COUNTIF(K53:Q53,"対象外"))=0,"－",AK53/(7-(COUNTIF(K53:Q53,"－")+COUNTIF(K53:Q53,"対象外"))))</f>
        <v>0</v>
      </c>
      <c r="AM53" s="87" t="str">
        <f>IF(OR(AM52="",AM52="－"),AM52,IF(AL53&gt;=0.285,"達成",IF(AN53="該当","達成","未達成")))</f>
        <v/>
      </c>
      <c r="AN53" s="89" t="s">
        <v>20</v>
      </c>
      <c r="AO53" s="93">
        <f t="shared" ref="AO53" si="83">COUNTIF(R53:X53,"○")</f>
        <v>0</v>
      </c>
      <c r="AP53" s="87">
        <f t="shared" ref="AP53" si="84">IF(7-(COUNTIF(R53:X53,"－")+COUNTIF(R53:X53,"対象外"))=0,"－",AO53/(7-(COUNTIF(R53:X53,"－")+COUNTIF(R53:X53,"対象外"))))</f>
        <v>0</v>
      </c>
      <c r="AQ53" s="87" t="str">
        <f>IF(OR(AQ52="",AQ52="－"),AQ52,IF(AP53&gt;=0.285,"達成",IF(AR53="該当","達成","未達成")))</f>
        <v/>
      </c>
      <c r="AR53" s="89" t="s">
        <v>20</v>
      </c>
      <c r="AS53" s="93">
        <f t="shared" ref="AS53" si="85">COUNTIF(Y53:AE53,"○")</f>
        <v>0</v>
      </c>
      <c r="AT53" s="87">
        <f t="shared" ref="AT53" si="86">IF(7-(COUNTIF(Y53:AE53,"－")+COUNTIF(Y53:AE53,"対象外"))=0,"－",AS53/(7-(COUNTIF(Y53:AE53,"－")+COUNTIF(Y53:AE53,"対象外"))))</f>
        <v>0</v>
      </c>
      <c r="AU53" s="87" t="str">
        <f>IF(OR(AU52="",AU52="－"),AU52,IF(AT53&gt;=0.285,"達成",IF(AV53="該当","達成","未達成")))</f>
        <v/>
      </c>
      <c r="AV53" s="89" t="s">
        <v>20</v>
      </c>
      <c r="AW53" s="95">
        <f>BH49</f>
        <v>0</v>
      </c>
      <c r="AX53" s="42">
        <f>IF(BD49=0,"－",AW53/BD49)</f>
        <v>0</v>
      </c>
      <c r="AY53" s="42" t="str">
        <f>IF(COUNTIF(D53:AE53,"")=28,"",IF(AX53="－","－",IF(AX53&gt;=0.285,"達成",IF(AZ53="該当","達成","未達成"))))</f>
        <v/>
      </c>
      <c r="AZ53" s="71" t="s">
        <v>20</v>
      </c>
      <c r="BA53" s="39">
        <f>BI49</f>
        <v>56</v>
      </c>
      <c r="BB53" s="40">
        <f>IF(BE49=0,"－",BA53/BE49)</f>
        <v>0.14285714285714285</v>
      </c>
      <c r="BC53" s="256"/>
      <c r="BD53" s="253"/>
      <c r="BE53" s="253"/>
      <c r="BF53" s="253"/>
      <c r="BG53" s="253"/>
      <c r="BH53" s="253"/>
      <c r="BI53" s="253"/>
    </row>
    <row r="54" spans="1:61" ht="13.5" customHeight="1" x14ac:dyDescent="0.2">
      <c r="B54" s="174" t="s">
        <v>80</v>
      </c>
      <c r="C54" s="5" t="s">
        <v>1</v>
      </c>
      <c r="D54" s="21">
        <f t="shared" ref="D54:AE54" si="87">D101</f>
        <v>46258</v>
      </c>
      <c r="E54" s="21">
        <f t="shared" si="87"/>
        <v>46259</v>
      </c>
      <c r="F54" s="21">
        <f t="shared" si="87"/>
        <v>46260</v>
      </c>
      <c r="G54" s="21">
        <f t="shared" si="87"/>
        <v>46261</v>
      </c>
      <c r="H54" s="21">
        <f t="shared" si="87"/>
        <v>46262</v>
      </c>
      <c r="I54" s="21">
        <f t="shared" si="87"/>
        <v>46263</v>
      </c>
      <c r="J54" s="21">
        <f t="shared" si="87"/>
        <v>46264</v>
      </c>
      <c r="K54" s="21">
        <f t="shared" si="87"/>
        <v>46265</v>
      </c>
      <c r="L54" s="21">
        <f t="shared" si="87"/>
        <v>46266</v>
      </c>
      <c r="M54" s="21">
        <f t="shared" si="87"/>
        <v>46267</v>
      </c>
      <c r="N54" s="21">
        <f t="shared" si="87"/>
        <v>46268</v>
      </c>
      <c r="O54" s="21">
        <f t="shared" si="87"/>
        <v>46269</v>
      </c>
      <c r="P54" s="21">
        <f t="shared" si="87"/>
        <v>46270</v>
      </c>
      <c r="Q54" s="21">
        <f t="shared" si="87"/>
        <v>46271</v>
      </c>
      <c r="R54" s="21">
        <f t="shared" si="87"/>
        <v>46272</v>
      </c>
      <c r="S54" s="21">
        <f t="shared" si="87"/>
        <v>46273</v>
      </c>
      <c r="T54" s="21">
        <f t="shared" si="87"/>
        <v>46274</v>
      </c>
      <c r="U54" s="21">
        <f t="shared" si="87"/>
        <v>46275</v>
      </c>
      <c r="V54" s="21">
        <f t="shared" si="87"/>
        <v>46276</v>
      </c>
      <c r="W54" s="21">
        <f t="shared" si="87"/>
        <v>46277</v>
      </c>
      <c r="X54" s="21">
        <f t="shared" si="87"/>
        <v>46278</v>
      </c>
      <c r="Y54" s="21">
        <f t="shared" si="87"/>
        <v>46279</v>
      </c>
      <c r="Z54" s="21">
        <f t="shared" si="87"/>
        <v>46280</v>
      </c>
      <c r="AA54" s="21">
        <f t="shared" si="87"/>
        <v>46281</v>
      </c>
      <c r="AB54" s="21">
        <f t="shared" si="87"/>
        <v>46282</v>
      </c>
      <c r="AC54" s="21">
        <f t="shared" si="87"/>
        <v>46283</v>
      </c>
      <c r="AD54" s="21">
        <f t="shared" si="87"/>
        <v>46284</v>
      </c>
      <c r="AE54" s="21">
        <f t="shared" si="87"/>
        <v>46285</v>
      </c>
      <c r="AF54" s="242" t="s">
        <v>2</v>
      </c>
      <c r="AG54" s="179" t="s">
        <v>127</v>
      </c>
      <c r="AH54" s="180"/>
      <c r="AI54" s="180"/>
      <c r="AJ54" s="180"/>
      <c r="AK54" s="183" t="s">
        <v>128</v>
      </c>
      <c r="AL54" s="180"/>
      <c r="AM54" s="180"/>
      <c r="AN54" s="184"/>
      <c r="AO54" s="183" t="s">
        <v>129</v>
      </c>
      <c r="AP54" s="180"/>
      <c r="AQ54" s="180"/>
      <c r="AR54" s="184"/>
      <c r="AS54" s="183" t="s">
        <v>130</v>
      </c>
      <c r="AT54" s="180"/>
      <c r="AU54" s="180"/>
      <c r="AV54" s="184"/>
      <c r="AW54" s="206" t="s">
        <v>3</v>
      </c>
      <c r="AX54" s="206"/>
      <c r="AY54" s="206"/>
      <c r="AZ54" s="207"/>
      <c r="BA54" s="210" t="s">
        <v>4</v>
      </c>
      <c r="BB54" s="211"/>
      <c r="BC54" s="254" t="s">
        <v>5</v>
      </c>
      <c r="BD54" s="252" t="s">
        <v>6</v>
      </c>
      <c r="BE54" s="252" t="s">
        <v>7</v>
      </c>
      <c r="BF54" s="252" t="s">
        <v>8</v>
      </c>
      <c r="BG54" s="252" t="s">
        <v>9</v>
      </c>
      <c r="BH54" s="252" t="s">
        <v>10</v>
      </c>
      <c r="BI54" s="252" t="s">
        <v>11</v>
      </c>
    </row>
    <row r="55" spans="1:61" ht="13.5" customHeight="1" x14ac:dyDescent="0.2">
      <c r="B55" s="175"/>
      <c r="C55" s="6" t="s">
        <v>12</v>
      </c>
      <c r="D55" s="22">
        <f t="shared" ref="D55:AE55" si="88">D101</f>
        <v>46258</v>
      </c>
      <c r="E55" s="22">
        <f t="shared" si="88"/>
        <v>46259</v>
      </c>
      <c r="F55" s="22">
        <f t="shared" si="88"/>
        <v>46260</v>
      </c>
      <c r="G55" s="22">
        <f t="shared" si="88"/>
        <v>46261</v>
      </c>
      <c r="H55" s="22">
        <f t="shared" si="88"/>
        <v>46262</v>
      </c>
      <c r="I55" s="22">
        <f t="shared" si="88"/>
        <v>46263</v>
      </c>
      <c r="J55" s="22">
        <f t="shared" si="88"/>
        <v>46264</v>
      </c>
      <c r="K55" s="22">
        <f t="shared" si="88"/>
        <v>46265</v>
      </c>
      <c r="L55" s="22">
        <f t="shared" si="88"/>
        <v>46266</v>
      </c>
      <c r="M55" s="22">
        <f t="shared" si="88"/>
        <v>46267</v>
      </c>
      <c r="N55" s="22">
        <f t="shared" si="88"/>
        <v>46268</v>
      </c>
      <c r="O55" s="22">
        <f t="shared" si="88"/>
        <v>46269</v>
      </c>
      <c r="P55" s="22">
        <f t="shared" si="88"/>
        <v>46270</v>
      </c>
      <c r="Q55" s="22">
        <f t="shared" si="88"/>
        <v>46271</v>
      </c>
      <c r="R55" s="22">
        <f t="shared" si="88"/>
        <v>46272</v>
      </c>
      <c r="S55" s="22">
        <f t="shared" si="88"/>
        <v>46273</v>
      </c>
      <c r="T55" s="22">
        <f t="shared" si="88"/>
        <v>46274</v>
      </c>
      <c r="U55" s="22">
        <f t="shared" si="88"/>
        <v>46275</v>
      </c>
      <c r="V55" s="22">
        <f t="shared" si="88"/>
        <v>46276</v>
      </c>
      <c r="W55" s="22">
        <f t="shared" si="88"/>
        <v>46277</v>
      </c>
      <c r="X55" s="22">
        <f t="shared" si="88"/>
        <v>46278</v>
      </c>
      <c r="Y55" s="22">
        <f t="shared" si="88"/>
        <v>46279</v>
      </c>
      <c r="Z55" s="22">
        <f t="shared" si="88"/>
        <v>46280</v>
      </c>
      <c r="AA55" s="22">
        <f t="shared" si="88"/>
        <v>46281</v>
      </c>
      <c r="AB55" s="22">
        <f t="shared" si="88"/>
        <v>46282</v>
      </c>
      <c r="AC55" s="22">
        <f t="shared" si="88"/>
        <v>46283</v>
      </c>
      <c r="AD55" s="22">
        <f t="shared" si="88"/>
        <v>46284</v>
      </c>
      <c r="AE55" s="22">
        <f t="shared" si="88"/>
        <v>46285</v>
      </c>
      <c r="AF55" s="243"/>
      <c r="AG55" s="181"/>
      <c r="AH55" s="182"/>
      <c r="AI55" s="182"/>
      <c r="AJ55" s="182"/>
      <c r="AK55" s="185"/>
      <c r="AL55" s="182"/>
      <c r="AM55" s="182"/>
      <c r="AN55" s="186"/>
      <c r="AO55" s="185"/>
      <c r="AP55" s="182"/>
      <c r="AQ55" s="182"/>
      <c r="AR55" s="186"/>
      <c r="AS55" s="185"/>
      <c r="AT55" s="182"/>
      <c r="AU55" s="182"/>
      <c r="AV55" s="186"/>
      <c r="AW55" s="208"/>
      <c r="AX55" s="208"/>
      <c r="AY55" s="208"/>
      <c r="AZ55" s="209"/>
      <c r="BA55" s="212"/>
      <c r="BB55" s="213"/>
      <c r="BC55" s="256"/>
      <c r="BD55" s="253"/>
      <c r="BE55" s="253"/>
      <c r="BF55" s="253"/>
      <c r="BG55" s="253"/>
      <c r="BH55" s="253"/>
      <c r="BI55" s="253"/>
    </row>
    <row r="56" spans="1:61" s="7" customFormat="1" ht="13.5" customHeight="1" x14ac:dyDescent="0.2">
      <c r="A56"/>
      <c r="B56" s="175"/>
      <c r="C56" s="6" t="s">
        <v>13</v>
      </c>
      <c r="D56" s="20">
        <f t="shared" ref="D56:AE56" si="89">D101</f>
        <v>46258</v>
      </c>
      <c r="E56" s="20">
        <f t="shared" si="89"/>
        <v>46259</v>
      </c>
      <c r="F56" s="20">
        <f t="shared" si="89"/>
        <v>46260</v>
      </c>
      <c r="G56" s="20">
        <f t="shared" si="89"/>
        <v>46261</v>
      </c>
      <c r="H56" s="20">
        <f t="shared" si="89"/>
        <v>46262</v>
      </c>
      <c r="I56" s="20">
        <f t="shared" si="89"/>
        <v>46263</v>
      </c>
      <c r="J56" s="20">
        <f t="shared" si="89"/>
        <v>46264</v>
      </c>
      <c r="K56" s="20">
        <f t="shared" si="89"/>
        <v>46265</v>
      </c>
      <c r="L56" s="20">
        <f t="shared" si="89"/>
        <v>46266</v>
      </c>
      <c r="M56" s="20">
        <f t="shared" si="89"/>
        <v>46267</v>
      </c>
      <c r="N56" s="20">
        <f t="shared" si="89"/>
        <v>46268</v>
      </c>
      <c r="O56" s="20">
        <f t="shared" si="89"/>
        <v>46269</v>
      </c>
      <c r="P56" s="20">
        <f t="shared" si="89"/>
        <v>46270</v>
      </c>
      <c r="Q56" s="20">
        <f t="shared" si="89"/>
        <v>46271</v>
      </c>
      <c r="R56" s="20">
        <f t="shared" si="89"/>
        <v>46272</v>
      </c>
      <c r="S56" s="20">
        <f t="shared" si="89"/>
        <v>46273</v>
      </c>
      <c r="T56" s="20">
        <f t="shared" si="89"/>
        <v>46274</v>
      </c>
      <c r="U56" s="20">
        <f t="shared" si="89"/>
        <v>46275</v>
      </c>
      <c r="V56" s="20">
        <f t="shared" si="89"/>
        <v>46276</v>
      </c>
      <c r="W56" s="20">
        <f t="shared" si="89"/>
        <v>46277</v>
      </c>
      <c r="X56" s="20">
        <f t="shared" si="89"/>
        <v>46278</v>
      </c>
      <c r="Y56" s="20">
        <f t="shared" si="89"/>
        <v>46279</v>
      </c>
      <c r="Z56" s="20">
        <f t="shared" si="89"/>
        <v>46280</v>
      </c>
      <c r="AA56" s="20">
        <f t="shared" si="89"/>
        <v>46281</v>
      </c>
      <c r="AB56" s="20">
        <f t="shared" si="89"/>
        <v>46282</v>
      </c>
      <c r="AC56" s="20">
        <f t="shared" si="89"/>
        <v>46283</v>
      </c>
      <c r="AD56" s="20">
        <f t="shared" si="89"/>
        <v>46284</v>
      </c>
      <c r="AE56" s="20">
        <f t="shared" si="89"/>
        <v>46285</v>
      </c>
      <c r="AF56" s="239">
        <f>COUNTIF(D59:AE59,"－")+COUNTIF(D59:AE59,"対象外")</f>
        <v>0</v>
      </c>
      <c r="AG56" s="203" t="s">
        <v>131</v>
      </c>
      <c r="AH56" s="187" t="s">
        <v>132</v>
      </c>
      <c r="AI56" s="190" t="s">
        <v>133</v>
      </c>
      <c r="AJ56" s="193" t="s">
        <v>134</v>
      </c>
      <c r="AK56" s="187" t="s">
        <v>131</v>
      </c>
      <c r="AL56" s="187" t="s">
        <v>132</v>
      </c>
      <c r="AM56" s="190" t="s">
        <v>133</v>
      </c>
      <c r="AN56" s="193" t="s">
        <v>134</v>
      </c>
      <c r="AO56" s="187" t="s">
        <v>131</v>
      </c>
      <c r="AP56" s="187" t="s">
        <v>132</v>
      </c>
      <c r="AQ56" s="190" t="s">
        <v>133</v>
      </c>
      <c r="AR56" s="193" t="s">
        <v>134</v>
      </c>
      <c r="AS56" s="187" t="s">
        <v>131</v>
      </c>
      <c r="AT56" s="187" t="s">
        <v>132</v>
      </c>
      <c r="AU56" s="190" t="s">
        <v>133</v>
      </c>
      <c r="AV56" s="224" t="s">
        <v>134</v>
      </c>
      <c r="AW56" s="227" t="s">
        <v>14</v>
      </c>
      <c r="AX56" s="230" t="s">
        <v>15</v>
      </c>
      <c r="AY56" s="244" t="s">
        <v>53</v>
      </c>
      <c r="AZ56" s="236" t="s">
        <v>54</v>
      </c>
      <c r="BA56" s="218" t="s">
        <v>14</v>
      </c>
      <c r="BB56" s="221" t="s">
        <v>16</v>
      </c>
      <c r="BC56" s="254">
        <f t="shared" ref="BC56" si="90">COUNT(D55:AE55)</f>
        <v>28</v>
      </c>
      <c r="BD56" s="252">
        <f>BC56-AF56</f>
        <v>28</v>
      </c>
      <c r="BE56" s="252">
        <f t="shared" ref="BE56" si="91">BE49+BD56</f>
        <v>420</v>
      </c>
      <c r="BF56" s="252">
        <f>COUNTIF(D59:AE59,"○")</f>
        <v>0</v>
      </c>
      <c r="BG56" s="252">
        <f t="shared" ref="BG56" si="92">BG49+BF56</f>
        <v>56</v>
      </c>
      <c r="BH56" s="252">
        <f>COUNTIF(D60:AE60,"○")</f>
        <v>0</v>
      </c>
      <c r="BI56" s="252">
        <f t="shared" ref="BI56" si="93">BI49+BH56</f>
        <v>56</v>
      </c>
    </row>
    <row r="57" spans="1:61" s="8" customFormat="1" ht="37.5" customHeight="1" x14ac:dyDescent="0.2">
      <c r="A57"/>
      <c r="B57" s="175"/>
      <c r="C57" s="215" t="s">
        <v>17</v>
      </c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240"/>
      <c r="AG57" s="204"/>
      <c r="AH57" s="188"/>
      <c r="AI57" s="191"/>
      <c r="AJ57" s="194"/>
      <c r="AK57" s="188"/>
      <c r="AL57" s="188"/>
      <c r="AM57" s="191"/>
      <c r="AN57" s="194"/>
      <c r="AO57" s="188"/>
      <c r="AP57" s="188"/>
      <c r="AQ57" s="191"/>
      <c r="AR57" s="194"/>
      <c r="AS57" s="188"/>
      <c r="AT57" s="188"/>
      <c r="AU57" s="191"/>
      <c r="AV57" s="225"/>
      <c r="AW57" s="228"/>
      <c r="AX57" s="231"/>
      <c r="AY57" s="245"/>
      <c r="AZ57" s="237"/>
      <c r="BA57" s="219"/>
      <c r="BB57" s="222"/>
      <c r="BC57" s="255"/>
      <c r="BD57" s="257"/>
      <c r="BE57" s="257"/>
      <c r="BF57" s="257"/>
      <c r="BG57" s="257"/>
      <c r="BH57" s="257"/>
      <c r="BI57" s="257"/>
    </row>
    <row r="58" spans="1:61" s="8" customFormat="1" ht="24" customHeight="1" x14ac:dyDescent="0.2">
      <c r="A58" s="7"/>
      <c r="B58" s="175"/>
      <c r="C58" s="216"/>
      <c r="D58" s="145" t="str">
        <f t="shared" ref="D58:AE58" si="94">IFERROR(VLOOKUP(D55,祝日,3,FALSE),"")</f>
        <v/>
      </c>
      <c r="E58" s="145" t="str">
        <f t="shared" si="94"/>
        <v/>
      </c>
      <c r="F58" s="145" t="str">
        <f t="shared" si="94"/>
        <v/>
      </c>
      <c r="G58" s="147" t="str">
        <f t="shared" si="94"/>
        <v/>
      </c>
      <c r="H58" s="145" t="str">
        <f t="shared" si="94"/>
        <v/>
      </c>
      <c r="I58" s="145" t="str">
        <f t="shared" si="94"/>
        <v/>
      </c>
      <c r="J58" s="145" t="str">
        <f t="shared" si="94"/>
        <v/>
      </c>
      <c r="K58" s="145" t="str">
        <f t="shared" si="94"/>
        <v/>
      </c>
      <c r="L58" s="145" t="str">
        <f t="shared" si="94"/>
        <v/>
      </c>
      <c r="M58" s="145" t="str">
        <f t="shared" si="94"/>
        <v/>
      </c>
      <c r="N58" s="145" t="str">
        <f t="shared" si="94"/>
        <v/>
      </c>
      <c r="O58" s="145" t="str">
        <f t="shared" si="94"/>
        <v/>
      </c>
      <c r="P58" s="145" t="str">
        <f t="shared" si="94"/>
        <v/>
      </c>
      <c r="Q58" s="145" t="str">
        <f t="shared" si="94"/>
        <v/>
      </c>
      <c r="R58" s="145" t="str">
        <f t="shared" si="94"/>
        <v/>
      </c>
      <c r="S58" s="146" t="str">
        <f t="shared" si="94"/>
        <v/>
      </c>
      <c r="T58" s="145" t="str">
        <f t="shared" si="94"/>
        <v/>
      </c>
      <c r="U58" s="145" t="str">
        <f t="shared" si="94"/>
        <v/>
      </c>
      <c r="V58" s="145" t="str">
        <f t="shared" si="94"/>
        <v/>
      </c>
      <c r="W58" s="145" t="str">
        <f t="shared" si="94"/>
        <v/>
      </c>
      <c r="X58" s="145" t="str">
        <f t="shared" si="94"/>
        <v/>
      </c>
      <c r="Y58" s="145" t="str">
        <f t="shared" si="94"/>
        <v/>
      </c>
      <c r="Z58" s="145" t="str">
        <f t="shared" si="94"/>
        <v/>
      </c>
      <c r="AA58" s="145" t="str">
        <f t="shared" si="94"/>
        <v/>
      </c>
      <c r="AB58" s="145" t="str">
        <f t="shared" si="94"/>
        <v/>
      </c>
      <c r="AC58" s="145" t="str">
        <f t="shared" si="94"/>
        <v/>
      </c>
      <c r="AD58" s="145" t="str">
        <f t="shared" si="94"/>
        <v/>
      </c>
      <c r="AE58" s="145" t="str">
        <f t="shared" si="94"/>
        <v/>
      </c>
      <c r="AF58" s="240"/>
      <c r="AG58" s="205"/>
      <c r="AH58" s="189"/>
      <c r="AI58" s="192"/>
      <c r="AJ58" s="195"/>
      <c r="AK58" s="189"/>
      <c r="AL58" s="189"/>
      <c r="AM58" s="192"/>
      <c r="AN58" s="195"/>
      <c r="AO58" s="189"/>
      <c r="AP58" s="189"/>
      <c r="AQ58" s="192"/>
      <c r="AR58" s="195"/>
      <c r="AS58" s="189"/>
      <c r="AT58" s="189"/>
      <c r="AU58" s="192"/>
      <c r="AV58" s="226"/>
      <c r="AW58" s="229"/>
      <c r="AX58" s="232"/>
      <c r="AY58" s="246"/>
      <c r="AZ58" s="238"/>
      <c r="BA58" s="220"/>
      <c r="BB58" s="223"/>
      <c r="BC58" s="255"/>
      <c r="BD58" s="257"/>
      <c r="BE58" s="257"/>
      <c r="BF58" s="257"/>
      <c r="BG58" s="257"/>
      <c r="BH58" s="257"/>
      <c r="BI58" s="257"/>
    </row>
    <row r="59" spans="1:61" ht="13.5" customHeight="1" x14ac:dyDescent="0.2">
      <c r="A59" s="8"/>
      <c r="B59" s="175"/>
      <c r="C59" s="6" t="s">
        <v>18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240"/>
      <c r="AG59" s="84">
        <f t="shared" ref="AG59:AG60" si="95">COUNTIF(D59:J59,"○")</f>
        <v>0</v>
      </c>
      <c r="AH59" s="85">
        <f t="shared" ref="AH59:AH60" si="96">IF(7-(COUNTIF(D59:J59,"－")+COUNTIF(D59:J59,"対象外"))=0,"－",AG59/(7-(COUNTIF(D59:J59,"－")+COUNTIF(D59:J59,"対象外"))))</f>
        <v>0</v>
      </c>
      <c r="AI59" s="85" t="str">
        <f>IF(COUNTIF(D59:J59,"")=7,"",IF(AH59="－","－",IF(AH59&gt;=0.285,"達成",IF(AJ59="該当","達成","未達成"))))</f>
        <v/>
      </c>
      <c r="AJ59" s="90" t="s">
        <v>20</v>
      </c>
      <c r="AK59" s="92">
        <f>COUNTIF(K59:Q59,"○")</f>
        <v>0</v>
      </c>
      <c r="AL59" s="85">
        <f>IF(7-(COUNTIF(K59:Q59,"－")+COUNTIF(K59:Q59,"対象外"))=0,"－",AK59/(7-(COUNTIF(K59:Q59,"－")+COUNTIF(K59:Q59,"対象外"))))</f>
        <v>0</v>
      </c>
      <c r="AM59" s="85" t="str">
        <f>IF(COUNTIF(K59:Q59,"")=7,"",IF(AL59="－","－",IF(AL59&gt;=0.285,"達成",IF(AN59="該当","達成","未達成"))))</f>
        <v/>
      </c>
      <c r="AN59" s="88" t="s">
        <v>20</v>
      </c>
      <c r="AO59" s="92">
        <f>COUNTIF(R59:X59,"○")</f>
        <v>0</v>
      </c>
      <c r="AP59" s="85">
        <f>IF(7-(COUNTIF(R59:X59,"－")+COUNTIF(R59:X59,"対象外"))=0,"－",AO59/(7-(COUNTIF(R59:X59,"－")+COUNTIF(R59:X59,"対象外"))))</f>
        <v>0</v>
      </c>
      <c r="AQ59" s="85" t="str">
        <f>IF(COUNTIF(R59:X59,"")=7,"",IF(AP59="－","－",IF(AP59&gt;=0.285,"達成",IF(AR59="該当","達成","未達成"))))</f>
        <v/>
      </c>
      <c r="AR59" s="88" t="s">
        <v>20</v>
      </c>
      <c r="AS59" s="92">
        <f>COUNTIF(Y59:AE59,"○")</f>
        <v>0</v>
      </c>
      <c r="AT59" s="85">
        <f>IF(7-(COUNTIF(Y59:AE59,"－")+COUNTIF(Y59:AE59,"対象外"))=0,"－",AS59/(7-(COUNTIF(Y59:AE59,"－")+COUNTIF(Y59:AE59,"対象外"))))</f>
        <v>0</v>
      </c>
      <c r="AU59" s="85" t="str">
        <f>IF(COUNTIF(Y59:AE59,"")=7,"",IF(AT59="－","－",IF(AT59&gt;=0.285,"達成",IF(AV59="該当","達成","未達成"))))</f>
        <v/>
      </c>
      <c r="AV59" s="88" t="s">
        <v>20</v>
      </c>
      <c r="AW59" s="94">
        <f>BF56</f>
        <v>0</v>
      </c>
      <c r="AX59" s="41">
        <f>IF(BD56=0,"－",AW59/BD56)</f>
        <v>0</v>
      </c>
      <c r="AY59" s="41" t="str">
        <f>IF(COUNTIF(D59:AE59,"")=28,"",IF(AX59="－","－",IF(AX59&gt;=0.285,"達成",IF(AZ59="該当","達成","未達成"))))</f>
        <v/>
      </c>
      <c r="AZ59" s="70" t="s">
        <v>20</v>
      </c>
      <c r="BA59" s="37">
        <f>BG56</f>
        <v>56</v>
      </c>
      <c r="BB59" s="38">
        <f>IF(BE56=0,"－",BA59/BE56)</f>
        <v>0.13333333333333333</v>
      </c>
      <c r="BC59" s="255"/>
      <c r="BD59" s="257"/>
      <c r="BE59" s="257"/>
      <c r="BF59" s="257"/>
      <c r="BG59" s="257"/>
      <c r="BH59" s="257"/>
      <c r="BI59" s="257"/>
    </row>
    <row r="60" spans="1:61" ht="13.5" customHeight="1" thickBot="1" x14ac:dyDescent="0.25">
      <c r="A60" s="8"/>
      <c r="B60" s="176"/>
      <c r="C60" s="9" t="s">
        <v>19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241"/>
      <c r="AG60" s="86">
        <f t="shared" si="95"/>
        <v>0</v>
      </c>
      <c r="AH60" s="87">
        <f t="shared" si="96"/>
        <v>0</v>
      </c>
      <c r="AI60" s="87" t="str">
        <f>IF(OR(AI59="",AI59="－"),AI59,IF(AH60&gt;=0.285,"達成",IF(AJ60="該当","達成","未達成")))</f>
        <v/>
      </c>
      <c r="AJ60" s="91" t="s">
        <v>20</v>
      </c>
      <c r="AK60" s="93">
        <f t="shared" ref="AK60" si="97">COUNTIF(K60:Q60,"○")</f>
        <v>0</v>
      </c>
      <c r="AL60" s="87">
        <f t="shared" ref="AL60" si="98">IF(7-(COUNTIF(K60:Q60,"－")+COUNTIF(K60:Q60,"対象外"))=0,"－",AK60/(7-(COUNTIF(K60:Q60,"－")+COUNTIF(K60:Q60,"対象外"))))</f>
        <v>0</v>
      </c>
      <c r="AM60" s="87" t="str">
        <f>IF(OR(AM59="",AM59="－"),AM59,IF(AL60&gt;=0.285,"達成",IF(AN60="該当","達成","未達成")))</f>
        <v/>
      </c>
      <c r="AN60" s="89" t="s">
        <v>20</v>
      </c>
      <c r="AO60" s="93">
        <f t="shared" ref="AO60" si="99">COUNTIF(R60:X60,"○")</f>
        <v>0</v>
      </c>
      <c r="AP60" s="87">
        <f t="shared" ref="AP60" si="100">IF(7-(COUNTIF(R60:X60,"－")+COUNTIF(R60:X60,"対象外"))=0,"－",AO60/(7-(COUNTIF(R60:X60,"－")+COUNTIF(R60:X60,"対象外"))))</f>
        <v>0</v>
      </c>
      <c r="AQ60" s="87" t="str">
        <f>IF(OR(AQ59="",AQ59="－"),AQ59,IF(AP60&gt;=0.285,"達成",IF(AR60="該当","達成","未達成")))</f>
        <v/>
      </c>
      <c r="AR60" s="89" t="s">
        <v>20</v>
      </c>
      <c r="AS60" s="93">
        <f t="shared" ref="AS60" si="101">COUNTIF(Y60:AE60,"○")</f>
        <v>0</v>
      </c>
      <c r="AT60" s="87">
        <f t="shared" ref="AT60" si="102">IF(7-(COUNTIF(Y60:AE60,"－")+COUNTIF(Y60:AE60,"対象外"))=0,"－",AS60/(7-(COUNTIF(Y60:AE60,"－")+COUNTIF(Y60:AE60,"対象外"))))</f>
        <v>0</v>
      </c>
      <c r="AU60" s="87" t="str">
        <f>IF(OR(AU59="",AU59="－"),AU59,IF(AT60&gt;=0.285,"達成",IF(AV60="該当","達成","未達成")))</f>
        <v/>
      </c>
      <c r="AV60" s="89" t="s">
        <v>20</v>
      </c>
      <c r="AW60" s="95">
        <f>BH56</f>
        <v>0</v>
      </c>
      <c r="AX60" s="42">
        <f>IF(BD56=0,"－",AW60/BD56)</f>
        <v>0</v>
      </c>
      <c r="AY60" s="42" t="str">
        <f>IF(COUNTIF(D60:AE60,"")=28,"",IF(AX60="－","－",IF(AX60&gt;=0.285,"達成",IF(AZ60="該当","達成","未達成"))))</f>
        <v/>
      </c>
      <c r="AZ60" s="71" t="s">
        <v>20</v>
      </c>
      <c r="BA60" s="39">
        <f>BI56</f>
        <v>56</v>
      </c>
      <c r="BB60" s="40">
        <f>IF(BE56=0,"－",BA60/BE56)</f>
        <v>0.13333333333333333</v>
      </c>
      <c r="BC60" s="256"/>
      <c r="BD60" s="253"/>
      <c r="BE60" s="253"/>
      <c r="BF60" s="253"/>
      <c r="BG60" s="253"/>
      <c r="BH60" s="253"/>
      <c r="BI60" s="253"/>
    </row>
    <row r="61" spans="1:61" ht="13.5" customHeight="1" x14ac:dyDescent="0.2">
      <c r="B61" s="174" t="s">
        <v>81</v>
      </c>
      <c r="C61" s="5" t="s">
        <v>1</v>
      </c>
      <c r="D61" s="21">
        <f t="shared" ref="D61:AE61" si="103">D102</f>
        <v>46286</v>
      </c>
      <c r="E61" s="21">
        <f t="shared" si="103"/>
        <v>46287</v>
      </c>
      <c r="F61" s="21">
        <f t="shared" si="103"/>
        <v>46288</v>
      </c>
      <c r="G61" s="21">
        <f t="shared" si="103"/>
        <v>46289</v>
      </c>
      <c r="H61" s="21">
        <f t="shared" si="103"/>
        <v>46290</v>
      </c>
      <c r="I61" s="21">
        <f t="shared" si="103"/>
        <v>46291</v>
      </c>
      <c r="J61" s="21">
        <f t="shared" si="103"/>
        <v>46292</v>
      </c>
      <c r="K61" s="21">
        <f t="shared" si="103"/>
        <v>46293</v>
      </c>
      <c r="L61" s="21">
        <f t="shared" si="103"/>
        <v>46294</v>
      </c>
      <c r="M61" s="21">
        <f t="shared" si="103"/>
        <v>46295</v>
      </c>
      <c r="N61" s="21">
        <f t="shared" si="103"/>
        <v>46296</v>
      </c>
      <c r="O61" s="21">
        <f t="shared" si="103"/>
        <v>46297</v>
      </c>
      <c r="P61" s="21">
        <f t="shared" si="103"/>
        <v>46298</v>
      </c>
      <c r="Q61" s="21">
        <f t="shared" si="103"/>
        <v>46299</v>
      </c>
      <c r="R61" s="21">
        <f t="shared" si="103"/>
        <v>46300</v>
      </c>
      <c r="S61" s="21">
        <f t="shared" si="103"/>
        <v>46301</v>
      </c>
      <c r="T61" s="21">
        <f t="shared" si="103"/>
        <v>46302</v>
      </c>
      <c r="U61" s="21">
        <f t="shared" si="103"/>
        <v>46303</v>
      </c>
      <c r="V61" s="21">
        <f t="shared" si="103"/>
        <v>46304</v>
      </c>
      <c r="W61" s="21">
        <f t="shared" si="103"/>
        <v>46305</v>
      </c>
      <c r="X61" s="21">
        <f t="shared" si="103"/>
        <v>46306</v>
      </c>
      <c r="Y61" s="21">
        <f t="shared" si="103"/>
        <v>46307</v>
      </c>
      <c r="Z61" s="21">
        <f t="shared" si="103"/>
        <v>46308</v>
      </c>
      <c r="AA61" s="21">
        <f t="shared" si="103"/>
        <v>46309</v>
      </c>
      <c r="AB61" s="21">
        <f t="shared" si="103"/>
        <v>46310</v>
      </c>
      <c r="AC61" s="21">
        <f t="shared" si="103"/>
        <v>46311</v>
      </c>
      <c r="AD61" s="21">
        <f t="shared" si="103"/>
        <v>46312</v>
      </c>
      <c r="AE61" s="21">
        <f t="shared" si="103"/>
        <v>46313</v>
      </c>
      <c r="AF61" s="242" t="s">
        <v>2</v>
      </c>
      <c r="AG61" s="179" t="s">
        <v>127</v>
      </c>
      <c r="AH61" s="180"/>
      <c r="AI61" s="180"/>
      <c r="AJ61" s="180"/>
      <c r="AK61" s="183" t="s">
        <v>128</v>
      </c>
      <c r="AL61" s="180"/>
      <c r="AM61" s="180"/>
      <c r="AN61" s="184"/>
      <c r="AO61" s="183" t="s">
        <v>129</v>
      </c>
      <c r="AP61" s="180"/>
      <c r="AQ61" s="180"/>
      <c r="AR61" s="184"/>
      <c r="AS61" s="183" t="s">
        <v>130</v>
      </c>
      <c r="AT61" s="180"/>
      <c r="AU61" s="180"/>
      <c r="AV61" s="184"/>
      <c r="AW61" s="206" t="s">
        <v>3</v>
      </c>
      <c r="AX61" s="206"/>
      <c r="AY61" s="206"/>
      <c r="AZ61" s="207"/>
      <c r="BA61" s="210" t="s">
        <v>4</v>
      </c>
      <c r="BB61" s="211"/>
      <c r="BC61" s="254" t="s">
        <v>5</v>
      </c>
      <c r="BD61" s="252" t="s">
        <v>6</v>
      </c>
      <c r="BE61" s="252" t="s">
        <v>7</v>
      </c>
      <c r="BF61" s="252" t="s">
        <v>8</v>
      </c>
      <c r="BG61" s="252" t="s">
        <v>9</v>
      </c>
      <c r="BH61" s="252" t="s">
        <v>10</v>
      </c>
      <c r="BI61" s="252" t="s">
        <v>11</v>
      </c>
    </row>
    <row r="62" spans="1:61" ht="13.5" customHeight="1" x14ac:dyDescent="0.2">
      <c r="B62" s="175"/>
      <c r="C62" s="6" t="s">
        <v>12</v>
      </c>
      <c r="D62" s="22">
        <f t="shared" ref="D62:AE62" si="104">D102</f>
        <v>46286</v>
      </c>
      <c r="E62" s="22">
        <f t="shared" si="104"/>
        <v>46287</v>
      </c>
      <c r="F62" s="22">
        <f t="shared" si="104"/>
        <v>46288</v>
      </c>
      <c r="G62" s="22">
        <f t="shared" si="104"/>
        <v>46289</v>
      </c>
      <c r="H62" s="22">
        <f t="shared" si="104"/>
        <v>46290</v>
      </c>
      <c r="I62" s="22">
        <f t="shared" si="104"/>
        <v>46291</v>
      </c>
      <c r="J62" s="22">
        <f t="shared" si="104"/>
        <v>46292</v>
      </c>
      <c r="K62" s="22">
        <f t="shared" si="104"/>
        <v>46293</v>
      </c>
      <c r="L62" s="22">
        <f t="shared" si="104"/>
        <v>46294</v>
      </c>
      <c r="M62" s="22">
        <f t="shared" si="104"/>
        <v>46295</v>
      </c>
      <c r="N62" s="22">
        <f t="shared" si="104"/>
        <v>46296</v>
      </c>
      <c r="O62" s="22">
        <f t="shared" si="104"/>
        <v>46297</v>
      </c>
      <c r="P62" s="22">
        <f t="shared" si="104"/>
        <v>46298</v>
      </c>
      <c r="Q62" s="22">
        <f t="shared" si="104"/>
        <v>46299</v>
      </c>
      <c r="R62" s="22">
        <f t="shared" si="104"/>
        <v>46300</v>
      </c>
      <c r="S62" s="22">
        <f t="shared" si="104"/>
        <v>46301</v>
      </c>
      <c r="T62" s="22">
        <f t="shared" si="104"/>
        <v>46302</v>
      </c>
      <c r="U62" s="22">
        <f t="shared" si="104"/>
        <v>46303</v>
      </c>
      <c r="V62" s="22">
        <f t="shared" si="104"/>
        <v>46304</v>
      </c>
      <c r="W62" s="22">
        <f t="shared" si="104"/>
        <v>46305</v>
      </c>
      <c r="X62" s="22">
        <f t="shared" si="104"/>
        <v>46306</v>
      </c>
      <c r="Y62" s="22">
        <f t="shared" si="104"/>
        <v>46307</v>
      </c>
      <c r="Z62" s="22">
        <f t="shared" si="104"/>
        <v>46308</v>
      </c>
      <c r="AA62" s="22">
        <f t="shared" si="104"/>
        <v>46309</v>
      </c>
      <c r="AB62" s="22">
        <f t="shared" si="104"/>
        <v>46310</v>
      </c>
      <c r="AC62" s="22">
        <f t="shared" si="104"/>
        <v>46311</v>
      </c>
      <c r="AD62" s="22">
        <f t="shared" si="104"/>
        <v>46312</v>
      </c>
      <c r="AE62" s="22">
        <f t="shared" si="104"/>
        <v>46313</v>
      </c>
      <c r="AF62" s="243"/>
      <c r="AG62" s="181"/>
      <c r="AH62" s="182"/>
      <c r="AI62" s="182"/>
      <c r="AJ62" s="182"/>
      <c r="AK62" s="185"/>
      <c r="AL62" s="182"/>
      <c r="AM62" s="182"/>
      <c r="AN62" s="186"/>
      <c r="AO62" s="185"/>
      <c r="AP62" s="182"/>
      <c r="AQ62" s="182"/>
      <c r="AR62" s="186"/>
      <c r="AS62" s="185"/>
      <c r="AT62" s="182"/>
      <c r="AU62" s="182"/>
      <c r="AV62" s="186"/>
      <c r="AW62" s="208"/>
      <c r="AX62" s="208"/>
      <c r="AY62" s="208"/>
      <c r="AZ62" s="209"/>
      <c r="BA62" s="212"/>
      <c r="BB62" s="213"/>
      <c r="BC62" s="256"/>
      <c r="BD62" s="253"/>
      <c r="BE62" s="253"/>
      <c r="BF62" s="253"/>
      <c r="BG62" s="253"/>
      <c r="BH62" s="253"/>
      <c r="BI62" s="253"/>
    </row>
    <row r="63" spans="1:61" ht="13.5" customHeight="1" x14ac:dyDescent="0.2">
      <c r="B63" s="175"/>
      <c r="C63" s="6" t="s">
        <v>13</v>
      </c>
      <c r="D63" s="20">
        <f t="shared" ref="D63:AE63" si="105">D102</f>
        <v>46286</v>
      </c>
      <c r="E63" s="20">
        <f t="shared" si="105"/>
        <v>46287</v>
      </c>
      <c r="F63" s="20">
        <f t="shared" si="105"/>
        <v>46288</v>
      </c>
      <c r="G63" s="20">
        <f t="shared" si="105"/>
        <v>46289</v>
      </c>
      <c r="H63" s="20">
        <f t="shared" si="105"/>
        <v>46290</v>
      </c>
      <c r="I63" s="20">
        <f t="shared" si="105"/>
        <v>46291</v>
      </c>
      <c r="J63" s="20">
        <f t="shared" si="105"/>
        <v>46292</v>
      </c>
      <c r="K63" s="20">
        <f t="shared" si="105"/>
        <v>46293</v>
      </c>
      <c r="L63" s="20">
        <f t="shared" si="105"/>
        <v>46294</v>
      </c>
      <c r="M63" s="20">
        <f t="shared" si="105"/>
        <v>46295</v>
      </c>
      <c r="N63" s="20">
        <f t="shared" si="105"/>
        <v>46296</v>
      </c>
      <c r="O63" s="20">
        <f t="shared" si="105"/>
        <v>46297</v>
      </c>
      <c r="P63" s="20">
        <f t="shared" si="105"/>
        <v>46298</v>
      </c>
      <c r="Q63" s="20">
        <f t="shared" si="105"/>
        <v>46299</v>
      </c>
      <c r="R63" s="20">
        <f t="shared" si="105"/>
        <v>46300</v>
      </c>
      <c r="S63" s="20">
        <f t="shared" si="105"/>
        <v>46301</v>
      </c>
      <c r="T63" s="20">
        <f t="shared" si="105"/>
        <v>46302</v>
      </c>
      <c r="U63" s="20">
        <f t="shared" si="105"/>
        <v>46303</v>
      </c>
      <c r="V63" s="20">
        <f t="shared" si="105"/>
        <v>46304</v>
      </c>
      <c r="W63" s="20">
        <f t="shared" si="105"/>
        <v>46305</v>
      </c>
      <c r="X63" s="20">
        <f t="shared" si="105"/>
        <v>46306</v>
      </c>
      <c r="Y63" s="20">
        <f t="shared" si="105"/>
        <v>46307</v>
      </c>
      <c r="Z63" s="20">
        <f t="shared" si="105"/>
        <v>46308</v>
      </c>
      <c r="AA63" s="20">
        <f t="shared" si="105"/>
        <v>46309</v>
      </c>
      <c r="AB63" s="20">
        <f t="shared" si="105"/>
        <v>46310</v>
      </c>
      <c r="AC63" s="20">
        <f t="shared" si="105"/>
        <v>46311</v>
      </c>
      <c r="AD63" s="20">
        <f t="shared" si="105"/>
        <v>46312</v>
      </c>
      <c r="AE63" s="20">
        <f t="shared" si="105"/>
        <v>46313</v>
      </c>
      <c r="AF63" s="239">
        <f>COUNTIF(D66:AE66,"－")+COUNTIF(D66:AE66,"対象外")</f>
        <v>0</v>
      </c>
      <c r="AG63" s="203" t="s">
        <v>131</v>
      </c>
      <c r="AH63" s="187" t="s">
        <v>132</v>
      </c>
      <c r="AI63" s="190" t="s">
        <v>133</v>
      </c>
      <c r="AJ63" s="193" t="s">
        <v>134</v>
      </c>
      <c r="AK63" s="187" t="s">
        <v>131</v>
      </c>
      <c r="AL63" s="187" t="s">
        <v>132</v>
      </c>
      <c r="AM63" s="190" t="s">
        <v>133</v>
      </c>
      <c r="AN63" s="193" t="s">
        <v>134</v>
      </c>
      <c r="AO63" s="187" t="s">
        <v>131</v>
      </c>
      <c r="AP63" s="187" t="s">
        <v>132</v>
      </c>
      <c r="AQ63" s="190" t="s">
        <v>133</v>
      </c>
      <c r="AR63" s="193" t="s">
        <v>134</v>
      </c>
      <c r="AS63" s="187" t="s">
        <v>131</v>
      </c>
      <c r="AT63" s="187" t="s">
        <v>132</v>
      </c>
      <c r="AU63" s="190" t="s">
        <v>133</v>
      </c>
      <c r="AV63" s="224" t="s">
        <v>134</v>
      </c>
      <c r="AW63" s="227" t="s">
        <v>14</v>
      </c>
      <c r="AX63" s="230" t="s">
        <v>15</v>
      </c>
      <c r="AY63" s="244" t="s">
        <v>53</v>
      </c>
      <c r="AZ63" s="236" t="s">
        <v>54</v>
      </c>
      <c r="BA63" s="218" t="s">
        <v>14</v>
      </c>
      <c r="BB63" s="221" t="s">
        <v>16</v>
      </c>
      <c r="BC63" s="254">
        <f t="shared" ref="BC63" si="106">COUNT(D62:AE62)</f>
        <v>28</v>
      </c>
      <c r="BD63" s="252">
        <f>BC63-AF63</f>
        <v>28</v>
      </c>
      <c r="BE63" s="252">
        <f t="shared" ref="BE63" si="107">BE56+BD63</f>
        <v>448</v>
      </c>
      <c r="BF63" s="252">
        <f>COUNTIF(D66:AE66,"○")</f>
        <v>0</v>
      </c>
      <c r="BG63" s="252">
        <f t="shared" ref="BG63" si="108">BG56+BF63</f>
        <v>56</v>
      </c>
      <c r="BH63" s="252">
        <f>COUNTIF(D67:AE67,"○")</f>
        <v>0</v>
      </c>
      <c r="BI63" s="252">
        <f t="shared" ref="BI63" si="109">BI56+BH63</f>
        <v>56</v>
      </c>
    </row>
    <row r="64" spans="1:61" ht="37.5" customHeight="1" x14ac:dyDescent="0.2">
      <c r="B64" s="175"/>
      <c r="C64" s="215" t="s">
        <v>17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240"/>
      <c r="AG64" s="204"/>
      <c r="AH64" s="188"/>
      <c r="AI64" s="191"/>
      <c r="AJ64" s="194"/>
      <c r="AK64" s="188"/>
      <c r="AL64" s="188"/>
      <c r="AM64" s="191"/>
      <c r="AN64" s="194"/>
      <c r="AO64" s="188"/>
      <c r="AP64" s="188"/>
      <c r="AQ64" s="191"/>
      <c r="AR64" s="194"/>
      <c r="AS64" s="188"/>
      <c r="AT64" s="188"/>
      <c r="AU64" s="191"/>
      <c r="AV64" s="225"/>
      <c r="AW64" s="228"/>
      <c r="AX64" s="231"/>
      <c r="AY64" s="245"/>
      <c r="AZ64" s="237"/>
      <c r="BA64" s="219"/>
      <c r="BB64" s="222"/>
      <c r="BC64" s="255"/>
      <c r="BD64" s="257"/>
      <c r="BE64" s="257"/>
      <c r="BF64" s="257"/>
      <c r="BG64" s="257"/>
      <c r="BH64" s="257"/>
      <c r="BI64" s="257"/>
    </row>
    <row r="65" spans="1:61" ht="24" customHeight="1" x14ac:dyDescent="0.2">
      <c r="A65" s="7"/>
      <c r="B65" s="175"/>
      <c r="C65" s="216"/>
      <c r="D65" s="145" t="str">
        <f t="shared" ref="D65:AE65" si="110">IFERROR(VLOOKUP(D62,祝日,3,FALSE),"")</f>
        <v>敬老の日</v>
      </c>
      <c r="E65" s="145" t="str">
        <f t="shared" si="110"/>
        <v/>
      </c>
      <c r="F65" s="145" t="str">
        <f t="shared" si="110"/>
        <v>秋分の日</v>
      </c>
      <c r="G65" s="147" t="str">
        <f t="shared" si="110"/>
        <v/>
      </c>
      <c r="H65" s="145" t="str">
        <f t="shared" si="110"/>
        <v/>
      </c>
      <c r="I65" s="145" t="str">
        <f t="shared" si="110"/>
        <v/>
      </c>
      <c r="J65" s="145" t="str">
        <f t="shared" si="110"/>
        <v/>
      </c>
      <c r="K65" s="145" t="str">
        <f t="shared" si="110"/>
        <v/>
      </c>
      <c r="L65" s="145" t="str">
        <f t="shared" si="110"/>
        <v/>
      </c>
      <c r="M65" s="145" t="str">
        <f t="shared" si="110"/>
        <v/>
      </c>
      <c r="N65" s="145" t="str">
        <f t="shared" si="110"/>
        <v/>
      </c>
      <c r="O65" s="145" t="str">
        <f t="shared" si="110"/>
        <v/>
      </c>
      <c r="P65" s="145" t="str">
        <f t="shared" si="110"/>
        <v/>
      </c>
      <c r="Q65" s="145" t="str">
        <f t="shared" si="110"/>
        <v/>
      </c>
      <c r="R65" s="145" t="str">
        <f t="shared" si="110"/>
        <v/>
      </c>
      <c r="S65" s="146" t="str">
        <f t="shared" si="110"/>
        <v/>
      </c>
      <c r="T65" s="145" t="str">
        <f t="shared" si="110"/>
        <v/>
      </c>
      <c r="U65" s="145" t="str">
        <f t="shared" si="110"/>
        <v/>
      </c>
      <c r="V65" s="145" t="str">
        <f t="shared" si="110"/>
        <v/>
      </c>
      <c r="W65" s="145" t="str">
        <f t="shared" si="110"/>
        <v/>
      </c>
      <c r="X65" s="145" t="str">
        <f t="shared" si="110"/>
        <v/>
      </c>
      <c r="Y65" s="145" t="str">
        <f t="shared" si="110"/>
        <v>スポーツの日</v>
      </c>
      <c r="Z65" s="145" t="str">
        <f t="shared" si="110"/>
        <v/>
      </c>
      <c r="AA65" s="145" t="str">
        <f t="shared" si="110"/>
        <v/>
      </c>
      <c r="AB65" s="145" t="str">
        <f t="shared" si="110"/>
        <v/>
      </c>
      <c r="AC65" s="145" t="str">
        <f t="shared" si="110"/>
        <v/>
      </c>
      <c r="AD65" s="145" t="str">
        <f t="shared" si="110"/>
        <v/>
      </c>
      <c r="AE65" s="145" t="str">
        <f t="shared" si="110"/>
        <v/>
      </c>
      <c r="AF65" s="240"/>
      <c r="AG65" s="205"/>
      <c r="AH65" s="189"/>
      <c r="AI65" s="192"/>
      <c r="AJ65" s="195"/>
      <c r="AK65" s="189"/>
      <c r="AL65" s="189"/>
      <c r="AM65" s="192"/>
      <c r="AN65" s="195"/>
      <c r="AO65" s="189"/>
      <c r="AP65" s="189"/>
      <c r="AQ65" s="192"/>
      <c r="AR65" s="195"/>
      <c r="AS65" s="189"/>
      <c r="AT65" s="189"/>
      <c r="AU65" s="192"/>
      <c r="AV65" s="226"/>
      <c r="AW65" s="229"/>
      <c r="AX65" s="232"/>
      <c r="AY65" s="246"/>
      <c r="AZ65" s="238"/>
      <c r="BA65" s="220"/>
      <c r="BB65" s="223"/>
      <c r="BC65" s="255"/>
      <c r="BD65" s="257"/>
      <c r="BE65" s="257"/>
      <c r="BF65" s="257"/>
      <c r="BG65" s="257"/>
      <c r="BH65" s="257"/>
      <c r="BI65" s="257"/>
    </row>
    <row r="66" spans="1:61" s="7" customFormat="1" ht="13.5" customHeight="1" x14ac:dyDescent="0.2">
      <c r="A66" s="8"/>
      <c r="B66" s="175"/>
      <c r="C66" s="6" t="s">
        <v>18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240"/>
      <c r="AG66" s="84">
        <f t="shared" ref="AG66:AG67" si="111">COUNTIF(D66:J66,"○")</f>
        <v>0</v>
      </c>
      <c r="AH66" s="85">
        <f t="shared" ref="AH66:AH67" si="112">IF(7-(COUNTIF(D66:J66,"－")+COUNTIF(D66:J66,"対象外"))=0,"－",AG66/(7-(COUNTIF(D66:J66,"－")+COUNTIF(D66:J66,"対象外"))))</f>
        <v>0</v>
      </c>
      <c r="AI66" s="85" t="str">
        <f>IF(COUNTIF(D66:J66,"")=7,"",IF(AH66="－","－",IF(AH66&gt;=0.285,"達成",IF(AJ66="該当","達成","未達成"))))</f>
        <v/>
      </c>
      <c r="AJ66" s="90" t="s">
        <v>20</v>
      </c>
      <c r="AK66" s="92">
        <f>COUNTIF(K66:Q66,"○")</f>
        <v>0</v>
      </c>
      <c r="AL66" s="85">
        <f>IF(7-(COUNTIF(K66:Q66,"－")+COUNTIF(K66:Q66,"対象外"))=0,"－",AK66/(7-(COUNTIF(K66:Q66,"－")+COUNTIF(K66:Q66,"対象外"))))</f>
        <v>0</v>
      </c>
      <c r="AM66" s="85" t="str">
        <f>IF(COUNTIF(K66:Q66,"")=7,"",IF(AL66="－","－",IF(AL66&gt;=0.285,"達成",IF(AN66="該当","達成","未達成"))))</f>
        <v/>
      </c>
      <c r="AN66" s="88" t="s">
        <v>20</v>
      </c>
      <c r="AO66" s="92">
        <f>COUNTIF(R66:X66,"○")</f>
        <v>0</v>
      </c>
      <c r="AP66" s="85">
        <f>IF(7-(COUNTIF(R66:X66,"－")+COUNTIF(R66:X66,"対象外"))=0,"－",AO66/(7-(COUNTIF(R66:X66,"－")+COUNTIF(R66:X66,"対象外"))))</f>
        <v>0</v>
      </c>
      <c r="AQ66" s="85" t="str">
        <f>IF(COUNTIF(R66:X66,"")=7,"",IF(AP66="－","－",IF(AP66&gt;=0.285,"達成",IF(AR66="該当","達成","未達成"))))</f>
        <v/>
      </c>
      <c r="AR66" s="88" t="s">
        <v>20</v>
      </c>
      <c r="AS66" s="92">
        <f>COUNTIF(Y66:AE66,"○")</f>
        <v>0</v>
      </c>
      <c r="AT66" s="85">
        <f>IF(7-(COUNTIF(Y66:AE66,"－")+COUNTIF(Y66:AE66,"対象外"))=0,"－",AS66/(7-(COUNTIF(Y66:AE66,"－")+COUNTIF(Y66:AE66,"対象外"))))</f>
        <v>0</v>
      </c>
      <c r="AU66" s="85" t="str">
        <f>IF(COUNTIF(Y66:AE66,"")=7,"",IF(AT66="－","－",IF(AT66&gt;=0.285,"達成",IF(AV66="該当","達成","未達成"))))</f>
        <v/>
      </c>
      <c r="AV66" s="88" t="s">
        <v>20</v>
      </c>
      <c r="AW66" s="94">
        <f>BF63</f>
        <v>0</v>
      </c>
      <c r="AX66" s="41">
        <f>IF(BD63=0,"－",AW66/BD63)</f>
        <v>0</v>
      </c>
      <c r="AY66" s="41" t="str">
        <f>IF(COUNTIF(D66:AE66,"")=28,"",IF(AX66="－","－",IF(AX66&gt;=0.285,"達成",IF(AZ66="該当","達成","未達成"))))</f>
        <v/>
      </c>
      <c r="AZ66" s="70" t="s">
        <v>20</v>
      </c>
      <c r="BA66" s="37">
        <f>BG63</f>
        <v>56</v>
      </c>
      <c r="BB66" s="38">
        <f>IF(BE63=0,"－",BA66/BE63)</f>
        <v>0.125</v>
      </c>
      <c r="BC66" s="255"/>
      <c r="BD66" s="257"/>
      <c r="BE66" s="257"/>
      <c r="BF66" s="257"/>
      <c r="BG66" s="257"/>
      <c r="BH66" s="257"/>
      <c r="BI66" s="257"/>
    </row>
    <row r="67" spans="1:61" s="8" customFormat="1" ht="13.5" customHeight="1" thickBot="1" x14ac:dyDescent="0.25">
      <c r="B67" s="176"/>
      <c r="C67" s="9" t="s">
        <v>19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241"/>
      <c r="AG67" s="86">
        <f t="shared" si="111"/>
        <v>0</v>
      </c>
      <c r="AH67" s="87">
        <f t="shared" si="112"/>
        <v>0</v>
      </c>
      <c r="AI67" s="87" t="str">
        <f>IF(OR(AI66="",AI66="－"),AI66,IF(AH67&gt;=0.285,"達成",IF(AJ67="該当","達成","未達成")))</f>
        <v/>
      </c>
      <c r="AJ67" s="91" t="s">
        <v>20</v>
      </c>
      <c r="AK67" s="93">
        <f t="shared" ref="AK67" si="113">COUNTIF(K67:Q67,"○")</f>
        <v>0</v>
      </c>
      <c r="AL67" s="87">
        <f t="shared" ref="AL67" si="114">IF(7-(COUNTIF(K67:Q67,"－")+COUNTIF(K67:Q67,"対象外"))=0,"－",AK67/(7-(COUNTIF(K67:Q67,"－")+COUNTIF(K67:Q67,"対象外"))))</f>
        <v>0</v>
      </c>
      <c r="AM67" s="87" t="str">
        <f>IF(OR(AM66="",AM66="－"),AM66,IF(AL67&gt;=0.285,"達成",IF(AN67="該当","達成","未達成")))</f>
        <v/>
      </c>
      <c r="AN67" s="89" t="s">
        <v>20</v>
      </c>
      <c r="AO67" s="93">
        <f t="shared" ref="AO67" si="115">COUNTIF(R67:X67,"○")</f>
        <v>0</v>
      </c>
      <c r="AP67" s="87">
        <f t="shared" ref="AP67" si="116">IF(7-(COUNTIF(R67:X67,"－")+COUNTIF(R67:X67,"対象外"))=0,"－",AO67/(7-(COUNTIF(R67:X67,"－")+COUNTIF(R67:X67,"対象外"))))</f>
        <v>0</v>
      </c>
      <c r="AQ67" s="87" t="str">
        <f>IF(OR(AQ66="",AQ66="－"),AQ66,IF(AP67&gt;=0.285,"達成",IF(AR67="該当","達成","未達成")))</f>
        <v/>
      </c>
      <c r="AR67" s="89" t="s">
        <v>20</v>
      </c>
      <c r="AS67" s="93">
        <f t="shared" ref="AS67" si="117">COUNTIF(Y67:AE67,"○")</f>
        <v>0</v>
      </c>
      <c r="AT67" s="87">
        <f t="shared" ref="AT67" si="118">IF(7-(COUNTIF(Y67:AE67,"－")+COUNTIF(Y67:AE67,"対象外"))=0,"－",AS67/(7-(COUNTIF(Y67:AE67,"－")+COUNTIF(Y67:AE67,"対象外"))))</f>
        <v>0</v>
      </c>
      <c r="AU67" s="87" t="str">
        <f>IF(OR(AU66="",AU66="－"),AU66,IF(AT67&gt;=0.285,"達成",IF(AV67="該当","達成","未達成")))</f>
        <v/>
      </c>
      <c r="AV67" s="89" t="s">
        <v>20</v>
      </c>
      <c r="AW67" s="95">
        <f>BH63</f>
        <v>0</v>
      </c>
      <c r="AX67" s="42">
        <f>IF(BD63=0,"－",AW67/BD63)</f>
        <v>0</v>
      </c>
      <c r="AY67" s="42" t="str">
        <f>IF(COUNTIF(D67:AE67,"")=28,"",IF(AX67="－","－",IF(AX67&gt;=0.285,"達成",IF(AZ67="該当","達成","未達成"))))</f>
        <v/>
      </c>
      <c r="AZ67" s="71" t="s">
        <v>20</v>
      </c>
      <c r="BA67" s="39">
        <f>BI63</f>
        <v>56</v>
      </c>
      <c r="BB67" s="40">
        <f>IF(BE63=0,"－",BA67/BE63)</f>
        <v>0.125</v>
      </c>
      <c r="BC67" s="256"/>
      <c r="BD67" s="253"/>
      <c r="BE67" s="253"/>
      <c r="BF67" s="253"/>
      <c r="BG67" s="253"/>
      <c r="BH67" s="253"/>
      <c r="BI67" s="253"/>
    </row>
    <row r="68" spans="1:61" s="8" customFormat="1" ht="13.5" customHeight="1" x14ac:dyDescent="0.2">
      <c r="A68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 s="3"/>
      <c r="BD68" s="3"/>
      <c r="BE68" s="3"/>
      <c r="BF68" s="3"/>
      <c r="BG68" s="3"/>
      <c r="BH68" s="3"/>
      <c r="BI68" s="3"/>
    </row>
    <row r="69" spans="1:61" ht="13.5" customHeight="1" x14ac:dyDescent="0.2">
      <c r="B69" s="247" t="s">
        <v>106</v>
      </c>
      <c r="C69" s="247"/>
      <c r="D69" s="247"/>
      <c r="E69" s="247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AG69" s="153" t="s">
        <v>104</v>
      </c>
      <c r="AH69" s="154"/>
      <c r="AI69" s="154"/>
      <c r="AJ69" s="154"/>
      <c r="AK69" s="154"/>
      <c r="AL69" s="154"/>
      <c r="AM69" s="155"/>
      <c r="AN69" s="155"/>
      <c r="AO69" s="155"/>
      <c r="AP69" s="155"/>
      <c r="AQ69" s="259" t="s">
        <v>101</v>
      </c>
      <c r="AR69" s="259"/>
      <c r="AS69" s="259"/>
      <c r="AT69" s="259"/>
      <c r="AU69" s="259"/>
      <c r="AV69" s="259"/>
      <c r="AW69" s="260">
        <f>BB67</f>
        <v>0.125</v>
      </c>
      <c r="AX69" s="260"/>
      <c r="AY69" s="149"/>
      <c r="BC69" s="3"/>
    </row>
    <row r="70" spans="1:61" ht="13.5" customHeight="1" x14ac:dyDescent="0.2">
      <c r="B70" s="247"/>
      <c r="C70" s="247"/>
      <c r="D70" s="247"/>
      <c r="E70" s="247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AG70" s="154"/>
      <c r="AH70" s="153"/>
      <c r="AI70" s="153"/>
      <c r="AJ70" s="153"/>
      <c r="AK70" s="153"/>
      <c r="AL70" s="153"/>
      <c r="AM70" s="155"/>
      <c r="AN70" s="155"/>
      <c r="AO70" s="155"/>
      <c r="AP70" s="155"/>
      <c r="AQ70" s="151" t="s">
        <v>109</v>
      </c>
      <c r="AU70" s="49"/>
      <c r="AV70" s="49"/>
      <c r="AW70" s="49"/>
      <c r="AX70" s="49"/>
      <c r="AY70" s="49"/>
      <c r="AZ70" s="49"/>
      <c r="BA70" s="49"/>
      <c r="BH70"/>
    </row>
    <row r="71" spans="1:61" ht="13.5" customHeight="1" x14ac:dyDescent="0.2">
      <c r="A71" s="10"/>
      <c r="B71" s="250"/>
      <c r="C71" s="250"/>
      <c r="D71" s="250"/>
      <c r="E71" s="250"/>
      <c r="F71" s="250"/>
      <c r="G71" s="250"/>
      <c r="H71" s="250"/>
      <c r="I71" s="250"/>
      <c r="J71" s="250"/>
      <c r="K71" s="150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50"/>
      <c r="Y71" s="150"/>
      <c r="Z71" s="150"/>
      <c r="AA71" s="150"/>
      <c r="AB71" s="150"/>
      <c r="AC71" s="150"/>
      <c r="AD71" s="150"/>
      <c r="AE71" s="150"/>
      <c r="AG71" s="154"/>
      <c r="AH71" s="157" t="s">
        <v>102</v>
      </c>
      <c r="AI71" s="157"/>
      <c r="AJ71" s="113" t="str">
        <f>IF(AZ71="該当","通期の4週8休以上を達成",IF(AW69=0,"",IF(AW69&gt;=0.285,"通期の４週８休以上を達成","未達成")))</f>
        <v>未達成</v>
      </c>
      <c r="AK71" s="114"/>
      <c r="AL71" s="156"/>
      <c r="AM71" s="156"/>
      <c r="AN71" s="156"/>
      <c r="AO71" s="156"/>
      <c r="AP71" s="156"/>
      <c r="AQ71" s="137" t="s">
        <v>110</v>
      </c>
      <c r="AR71" s="114"/>
      <c r="AS71" s="113"/>
      <c r="AT71" s="112"/>
      <c r="AU71" s="114"/>
      <c r="AV71" s="114"/>
      <c r="AW71" s="114"/>
      <c r="AX71" s="114"/>
      <c r="AY71" s="114"/>
      <c r="AZ71" s="162" t="s">
        <v>20</v>
      </c>
      <c r="BB71" s="49"/>
      <c r="BC71" s="3"/>
      <c r="BH71"/>
    </row>
    <row r="72" spans="1:61" ht="13.5" customHeight="1" x14ac:dyDescent="0.2">
      <c r="B72" s="250"/>
      <c r="C72" s="250"/>
      <c r="D72" s="250"/>
      <c r="E72" s="250"/>
      <c r="F72" s="250"/>
      <c r="G72" s="250"/>
      <c r="H72" s="250"/>
      <c r="I72" s="250"/>
      <c r="J72" s="250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AG72" s="154"/>
      <c r="AH72" s="157"/>
      <c r="AI72" s="157"/>
      <c r="AJ72" s="157"/>
      <c r="AK72" s="157"/>
      <c r="AL72" s="157"/>
      <c r="AM72" s="156"/>
      <c r="AN72" s="156"/>
      <c r="AO72" s="156"/>
      <c r="AP72" s="156"/>
      <c r="AQ72" s="156"/>
      <c r="AR72" s="114"/>
      <c r="AS72" s="114"/>
      <c r="AT72" s="113"/>
      <c r="AU72" s="113"/>
      <c r="AV72" s="113"/>
      <c r="AW72" s="113"/>
      <c r="AX72" s="113"/>
      <c r="AY72" s="113"/>
      <c r="AZ72" s="113"/>
      <c r="BA72" s="113"/>
      <c r="BB72" s="106"/>
      <c r="BC72" s="3"/>
    </row>
    <row r="73" spans="1:61" ht="13.5" customHeight="1" x14ac:dyDescent="0.2">
      <c r="B73" s="251" t="s">
        <v>107</v>
      </c>
      <c r="C73" s="251"/>
      <c r="D73" s="251"/>
      <c r="E73" s="251"/>
      <c r="F73" s="251"/>
      <c r="G73" s="251"/>
      <c r="H73" s="116"/>
      <c r="I73" s="116"/>
      <c r="J73" s="116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AG73" s="153" t="s">
        <v>103</v>
      </c>
      <c r="AH73" s="156"/>
      <c r="AI73" s="157"/>
      <c r="AJ73" s="157"/>
      <c r="AK73" s="157"/>
      <c r="AL73" s="157"/>
      <c r="AM73" s="156"/>
      <c r="AN73" s="156"/>
      <c r="AO73" s="156"/>
      <c r="AP73" s="156"/>
      <c r="AQ73" s="156"/>
      <c r="AR73" s="114"/>
      <c r="AS73" s="159"/>
      <c r="AT73" s="159"/>
      <c r="AU73" s="159"/>
      <c r="AV73" s="159"/>
      <c r="AW73" s="159"/>
      <c r="AX73" s="159"/>
      <c r="AY73" s="159"/>
      <c r="AZ73" s="159"/>
      <c r="BA73" s="159"/>
      <c r="BB73" s="65"/>
      <c r="BC73" s="3"/>
    </row>
    <row r="74" spans="1:61" ht="13.5" customHeight="1" x14ac:dyDescent="0.2">
      <c r="A74" s="10"/>
      <c r="B74" s="251"/>
      <c r="C74" s="251"/>
      <c r="D74" s="251"/>
      <c r="E74" s="251"/>
      <c r="F74" s="251"/>
      <c r="G74" s="251"/>
      <c r="H74" s="116"/>
      <c r="I74" s="116"/>
      <c r="J74" s="116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AG74" s="154"/>
      <c r="AH74" s="157"/>
      <c r="AI74" s="157"/>
      <c r="AJ74" s="157"/>
      <c r="AK74" s="157"/>
      <c r="AL74" s="157"/>
      <c r="AM74" s="156"/>
      <c r="AN74" s="156"/>
      <c r="AO74" s="156"/>
      <c r="AP74" s="156"/>
      <c r="AQ74" s="156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49"/>
      <c r="BC74" s="3"/>
    </row>
    <row r="75" spans="1:61" ht="13.5" customHeight="1" x14ac:dyDescent="0.2">
      <c r="B75" s="250"/>
      <c r="C75" s="250"/>
      <c r="D75" s="250"/>
      <c r="E75" s="250"/>
      <c r="F75" s="250"/>
      <c r="G75" s="250"/>
      <c r="H75" s="250"/>
      <c r="I75" s="250"/>
      <c r="J75" s="250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AG75" s="154"/>
      <c r="AH75" s="157" t="s">
        <v>102</v>
      </c>
      <c r="AI75" s="157"/>
      <c r="AJ75" s="113" t="str">
        <f>IF(BB18=0,"",IF(COUNTIF(AJ86:AJ101,"未達成")&gt;=1,"未達成","月単位の４週８休以上を達成"))</f>
        <v>月単位の４週８休以上を達成</v>
      </c>
      <c r="AK75" s="114"/>
      <c r="AL75" s="156"/>
      <c r="AM75" s="138"/>
      <c r="AN75" s="138"/>
      <c r="AO75" s="156"/>
      <c r="AP75" s="156"/>
      <c r="AQ75" s="156"/>
      <c r="AR75" s="138"/>
      <c r="AS75" s="113"/>
      <c r="AT75" s="113"/>
      <c r="AU75" s="113"/>
      <c r="AV75" s="113"/>
      <c r="AW75" s="113"/>
      <c r="AX75" s="113"/>
      <c r="AY75" s="113"/>
      <c r="AZ75" s="113"/>
      <c r="BA75" s="113"/>
      <c r="BB75" s="106"/>
    </row>
    <row r="76" spans="1:61" s="7" customFormat="1" ht="13.5" customHeight="1" x14ac:dyDescent="0.2">
      <c r="A76"/>
      <c r="B76" s="250"/>
      <c r="C76" s="250"/>
      <c r="D76" s="250"/>
      <c r="E76" s="250"/>
      <c r="F76" s="250"/>
      <c r="G76" s="250"/>
      <c r="H76" s="250"/>
      <c r="I76" s="250"/>
      <c r="J76" s="250"/>
      <c r="K76" s="115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15"/>
      <c r="Y76" s="115"/>
      <c r="Z76" s="115"/>
      <c r="AG76" s="158"/>
      <c r="AH76" s="138"/>
      <c r="AI76" s="138"/>
      <c r="AJ76" s="113"/>
      <c r="AK76" s="138"/>
      <c r="AL76" s="113"/>
      <c r="AM76" s="156"/>
      <c r="AN76" s="156"/>
      <c r="AO76" s="138"/>
      <c r="AP76" s="138"/>
      <c r="AQ76" s="138"/>
      <c r="AR76" s="114"/>
      <c r="AS76" s="113"/>
      <c r="AT76" s="113"/>
      <c r="AU76" s="113"/>
      <c r="AV76" s="113"/>
      <c r="AW76" s="113"/>
      <c r="AX76" s="113"/>
      <c r="AY76" s="113"/>
      <c r="AZ76" s="113"/>
      <c r="BA76" s="113"/>
      <c r="BB76" s="106"/>
      <c r="BC76" s="101"/>
      <c r="BD76" s="3"/>
      <c r="BE76" s="3"/>
      <c r="BF76" s="3"/>
      <c r="BG76" s="3"/>
      <c r="BH76" s="3"/>
      <c r="BI76" s="3"/>
    </row>
    <row r="77" spans="1:61" x14ac:dyDescent="0.2">
      <c r="A77" s="10"/>
      <c r="B77" s="116"/>
      <c r="C77" s="116"/>
      <c r="D77" s="116"/>
      <c r="E77" s="116"/>
      <c r="F77" s="116"/>
      <c r="G77" s="116"/>
      <c r="H77" s="116"/>
      <c r="I77" s="116"/>
      <c r="J77" s="116"/>
      <c r="AG77" s="153" t="s">
        <v>105</v>
      </c>
      <c r="AH77" s="156"/>
      <c r="AI77" s="156"/>
      <c r="AJ77" s="156"/>
      <c r="AK77" s="114"/>
      <c r="AL77" s="156"/>
      <c r="AM77" s="156"/>
      <c r="AN77" s="156"/>
      <c r="AO77" s="156"/>
      <c r="AP77" s="156"/>
      <c r="AQ77" s="156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49"/>
      <c r="BC77" s="3"/>
    </row>
    <row r="78" spans="1:61" ht="13.5" customHeight="1" x14ac:dyDescent="0.2">
      <c r="A78" s="10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102"/>
      <c r="AH78" s="157" t="s">
        <v>102</v>
      </c>
      <c r="AI78" s="157"/>
      <c r="AJ78" s="113" t="str">
        <f>IF(BB18=0,"",IF(COUNTIF(AN86:AN93,"未達成")&gt;=1,"未達成","完全週休２日を達成"))</f>
        <v>完全週休２日を達成</v>
      </c>
      <c r="AK78" s="114"/>
      <c r="AL78" s="156"/>
      <c r="AM78" s="160"/>
      <c r="AN78" s="160"/>
      <c r="AO78" s="156"/>
      <c r="AP78" s="156"/>
      <c r="AQ78" s="156"/>
      <c r="AR78" s="160"/>
      <c r="AS78" s="160"/>
      <c r="AT78" s="160"/>
      <c r="AU78" s="160"/>
      <c r="AV78" s="160"/>
      <c r="AW78" s="160"/>
      <c r="AX78" s="160"/>
      <c r="AY78" s="160"/>
      <c r="AZ78" s="114"/>
      <c r="BA78" s="160"/>
      <c r="BB78" s="117"/>
      <c r="BC78" s="10"/>
      <c r="BD78" s="72"/>
    </row>
    <row r="79" spans="1:61" ht="13.5" customHeight="1" x14ac:dyDescent="0.2">
      <c r="A79" s="10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J79" s="101"/>
      <c r="AK79" s="114"/>
      <c r="AL79" s="114"/>
      <c r="AM79" s="114"/>
      <c r="AN79" s="114"/>
      <c r="AO79" s="114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102"/>
      <c r="BD79" s="72"/>
    </row>
    <row r="80" spans="1:61" ht="13.5" customHeight="1" x14ac:dyDescent="0.2">
      <c r="A80" s="10"/>
      <c r="AE80" s="11"/>
      <c r="AF80" s="14"/>
      <c r="AG80" s="14"/>
      <c r="AH80" s="14"/>
      <c r="AI80" s="14"/>
      <c r="AJ80" s="14"/>
      <c r="AK80" s="14"/>
      <c r="AL80" s="14"/>
      <c r="BC80" s="102"/>
    </row>
    <row r="81" spans="1:59" ht="13.5" customHeight="1" x14ac:dyDescent="0.2">
      <c r="AE81" s="11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23"/>
    </row>
    <row r="82" spans="1:59" ht="13.5" customHeight="1" x14ac:dyDescent="0.2">
      <c r="AE82" s="11"/>
    </row>
    <row r="83" spans="1:59" ht="13.8" thickBot="1" x14ac:dyDescent="0.25">
      <c r="AF83" s="12"/>
      <c r="AG83" s="12"/>
      <c r="AK83" s="34"/>
      <c r="AN83" s="3"/>
    </row>
    <row r="84" spans="1:59" x14ac:dyDescent="0.2">
      <c r="A84" s="44"/>
      <c r="B84" s="50"/>
      <c r="C84" s="51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  <c r="AL84" s="53"/>
      <c r="AM84" s="53"/>
      <c r="AN84" s="53"/>
      <c r="AO84" s="53"/>
      <c r="AP84" s="54"/>
      <c r="AQ84" s="18"/>
      <c r="AR84" s="18"/>
      <c r="BC84"/>
      <c r="BD84"/>
      <c r="BE84"/>
      <c r="BF84"/>
      <c r="BG84" s="101"/>
    </row>
    <row r="85" spans="1:59" ht="13.5" customHeight="1" x14ac:dyDescent="0.2">
      <c r="A85" s="44"/>
      <c r="B85" s="55"/>
      <c r="C85" s="43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107" t="s">
        <v>70</v>
      </c>
      <c r="AJ85" s="107"/>
      <c r="AK85" s="107"/>
      <c r="AL85" s="107"/>
      <c r="AM85" s="107" t="s">
        <v>71</v>
      </c>
      <c r="AN85" s="107"/>
      <c r="AO85" s="107"/>
      <c r="AP85" s="56"/>
      <c r="AQ85" s="18"/>
      <c r="AR85" s="18"/>
      <c r="BC85"/>
      <c r="BD85"/>
      <c r="BE85"/>
      <c r="BF85"/>
      <c r="BG85" s="101"/>
    </row>
    <row r="86" spans="1:59" ht="12.75" customHeight="1" x14ac:dyDescent="0.2">
      <c r="A86" s="44"/>
      <c r="B86" s="55"/>
      <c r="C86" s="43"/>
      <c r="D86" s="43">
        <v>1</v>
      </c>
      <c r="E86" s="43">
        <v>2</v>
      </c>
      <c r="F86" s="43">
        <v>3</v>
      </c>
      <c r="G86" s="43">
        <v>4</v>
      </c>
      <c r="H86" s="43">
        <v>5</v>
      </c>
      <c r="I86" s="43">
        <v>6</v>
      </c>
      <c r="J86" s="43">
        <v>7</v>
      </c>
      <c r="K86" s="43">
        <v>8</v>
      </c>
      <c r="L86" s="43">
        <v>9</v>
      </c>
      <c r="M86" s="43">
        <v>10</v>
      </c>
      <c r="N86" s="43">
        <v>11</v>
      </c>
      <c r="O86" s="43">
        <v>12</v>
      </c>
      <c r="P86" s="43">
        <v>13</v>
      </c>
      <c r="Q86" s="43">
        <v>14</v>
      </c>
      <c r="R86" s="43">
        <v>15</v>
      </c>
      <c r="S86" s="43">
        <v>16</v>
      </c>
      <c r="T86" s="43">
        <v>17</v>
      </c>
      <c r="U86" s="43">
        <v>18</v>
      </c>
      <c r="V86" s="43">
        <v>19</v>
      </c>
      <c r="W86" s="43">
        <v>20</v>
      </c>
      <c r="X86" s="43">
        <v>21</v>
      </c>
      <c r="Y86" s="43">
        <v>22</v>
      </c>
      <c r="Z86" s="43">
        <v>23</v>
      </c>
      <c r="AA86" s="43">
        <v>24</v>
      </c>
      <c r="AB86" s="43">
        <v>25</v>
      </c>
      <c r="AC86" s="43">
        <v>26</v>
      </c>
      <c r="AD86" s="43">
        <v>27</v>
      </c>
      <c r="AE86" s="43">
        <v>28</v>
      </c>
      <c r="AF86" s="44"/>
      <c r="AG86" s="44"/>
      <c r="AH86" s="44"/>
      <c r="AI86" t="str">
        <f>'別紙１ (8ヶ月以内)'!AI86</f>
        <v>１
期
間
目</v>
      </c>
      <c r="AJ86" t="str">
        <f>'別紙１ (8ヶ月以内)'!AJ86</f>
        <v>達成</v>
      </c>
      <c r="AM86" t="str">
        <f>'別紙１ (8ヶ月以内)'!AM86</f>
        <v>１
期
間
目</v>
      </c>
      <c r="AN86" t="str">
        <f>'別紙１ (8ヶ月以内)'!AN86</f>
        <v/>
      </c>
      <c r="AP86" s="56"/>
      <c r="AQ86" s="18"/>
      <c r="AR86" s="18"/>
      <c r="BC86"/>
      <c r="BD86"/>
      <c r="BE86"/>
      <c r="BF86"/>
      <c r="BG86" s="101"/>
    </row>
    <row r="87" spans="1:59" ht="12.75" customHeight="1" x14ac:dyDescent="0.2">
      <c r="A87" s="47"/>
      <c r="B87" s="57"/>
      <c r="C87" s="45">
        <v>1</v>
      </c>
      <c r="D87" s="46">
        <f>DATE(E6,G6,H6)</f>
        <v>45866</v>
      </c>
      <c r="E87" s="46">
        <f>D87+1</f>
        <v>45867</v>
      </c>
      <c r="F87" s="46">
        <f>E87+1</f>
        <v>45868</v>
      </c>
      <c r="G87" s="46">
        <f t="shared" ref="G87:V102" si="119">F87+1</f>
        <v>45869</v>
      </c>
      <c r="H87" s="46">
        <f t="shared" si="119"/>
        <v>45870</v>
      </c>
      <c r="I87" s="46">
        <f t="shared" si="119"/>
        <v>45871</v>
      </c>
      <c r="J87" s="46">
        <f t="shared" si="119"/>
        <v>45872</v>
      </c>
      <c r="K87" s="46">
        <f t="shared" si="119"/>
        <v>45873</v>
      </c>
      <c r="L87" s="46">
        <f t="shared" si="119"/>
        <v>45874</v>
      </c>
      <c r="M87" s="46">
        <f t="shared" si="119"/>
        <v>45875</v>
      </c>
      <c r="N87" s="46">
        <f t="shared" si="119"/>
        <v>45876</v>
      </c>
      <c r="O87" s="46">
        <f t="shared" si="119"/>
        <v>45877</v>
      </c>
      <c r="P87" s="46">
        <f t="shared" si="119"/>
        <v>45878</v>
      </c>
      <c r="Q87" s="46">
        <f t="shared" si="119"/>
        <v>45879</v>
      </c>
      <c r="R87" s="46">
        <f t="shared" si="119"/>
        <v>45880</v>
      </c>
      <c r="S87" s="46">
        <f t="shared" si="119"/>
        <v>45881</v>
      </c>
      <c r="T87" s="46">
        <f t="shared" si="119"/>
        <v>45882</v>
      </c>
      <c r="U87" s="46">
        <f t="shared" si="119"/>
        <v>45883</v>
      </c>
      <c r="V87" s="46">
        <f t="shared" si="119"/>
        <v>45884</v>
      </c>
      <c r="W87" s="46">
        <f t="shared" ref="W87:AE102" si="120">V87+1</f>
        <v>45885</v>
      </c>
      <c r="X87" s="46">
        <f t="shared" si="120"/>
        <v>45886</v>
      </c>
      <c r="Y87" s="46">
        <f t="shared" si="120"/>
        <v>45887</v>
      </c>
      <c r="Z87" s="46">
        <f t="shared" si="120"/>
        <v>45888</v>
      </c>
      <c r="AA87" s="46">
        <f t="shared" si="120"/>
        <v>45889</v>
      </c>
      <c r="AB87" s="46">
        <f t="shared" si="120"/>
        <v>45890</v>
      </c>
      <c r="AC87" s="46">
        <f t="shared" si="120"/>
        <v>45891</v>
      </c>
      <c r="AD87" s="46">
        <f t="shared" si="120"/>
        <v>45892</v>
      </c>
      <c r="AE87" s="46">
        <f>AD87+1</f>
        <v>45893</v>
      </c>
      <c r="AF87" s="47"/>
      <c r="AG87" s="47"/>
      <c r="AH87" s="47"/>
      <c r="AI87" t="str">
        <f>'別紙１ (8ヶ月以内)'!AI87</f>
        <v>２
期
間
目</v>
      </c>
      <c r="AJ87" t="str">
        <f>'別紙１ (8ヶ月以内)'!AJ87</f>
        <v>達成</v>
      </c>
      <c r="AM87" t="str">
        <f>'別紙１ (8ヶ月以内)'!AM87</f>
        <v>２
期
間
目</v>
      </c>
      <c r="AN87" t="str">
        <f>'別紙１ (8ヶ月以内)'!AN87</f>
        <v/>
      </c>
      <c r="AP87" s="56"/>
      <c r="AQ87" s="18"/>
      <c r="AR87" s="19"/>
      <c r="BC87"/>
      <c r="BD87"/>
      <c r="BE87"/>
      <c r="BF87"/>
      <c r="BG87" s="101"/>
    </row>
    <row r="88" spans="1:59" ht="12.75" customHeight="1" x14ac:dyDescent="0.2">
      <c r="A88" s="47"/>
      <c r="B88" s="57"/>
      <c r="C88" s="45">
        <v>2</v>
      </c>
      <c r="D88" s="46">
        <f>AE87+1</f>
        <v>45894</v>
      </c>
      <c r="E88" s="46">
        <f>D88+1</f>
        <v>45895</v>
      </c>
      <c r="F88" s="46">
        <f>E88+1</f>
        <v>45896</v>
      </c>
      <c r="G88" s="46">
        <f t="shared" si="119"/>
        <v>45897</v>
      </c>
      <c r="H88" s="46">
        <f t="shared" si="119"/>
        <v>45898</v>
      </c>
      <c r="I88" s="46">
        <f t="shared" si="119"/>
        <v>45899</v>
      </c>
      <c r="J88" s="46">
        <f t="shared" si="119"/>
        <v>45900</v>
      </c>
      <c r="K88" s="46">
        <f t="shared" si="119"/>
        <v>45901</v>
      </c>
      <c r="L88" s="46">
        <f t="shared" si="119"/>
        <v>45902</v>
      </c>
      <c r="M88" s="46">
        <f t="shared" si="119"/>
        <v>45903</v>
      </c>
      <c r="N88" s="46">
        <f t="shared" si="119"/>
        <v>45904</v>
      </c>
      <c r="O88" s="46">
        <f t="shared" si="119"/>
        <v>45905</v>
      </c>
      <c r="P88" s="46">
        <f t="shared" si="119"/>
        <v>45906</v>
      </c>
      <c r="Q88" s="46">
        <f t="shared" si="119"/>
        <v>45907</v>
      </c>
      <c r="R88" s="46">
        <f t="shared" si="119"/>
        <v>45908</v>
      </c>
      <c r="S88" s="46">
        <f t="shared" si="119"/>
        <v>45909</v>
      </c>
      <c r="T88" s="46">
        <f t="shared" si="119"/>
        <v>45910</v>
      </c>
      <c r="U88" s="46">
        <f t="shared" si="119"/>
        <v>45911</v>
      </c>
      <c r="V88" s="46">
        <f t="shared" si="119"/>
        <v>45912</v>
      </c>
      <c r="W88" s="46">
        <f t="shared" si="120"/>
        <v>45913</v>
      </c>
      <c r="X88" s="46">
        <f t="shared" si="120"/>
        <v>45914</v>
      </c>
      <c r="Y88" s="46">
        <f t="shared" si="120"/>
        <v>45915</v>
      </c>
      <c r="Z88" s="46">
        <f t="shared" si="120"/>
        <v>45916</v>
      </c>
      <c r="AA88" s="46">
        <f t="shared" si="120"/>
        <v>45917</v>
      </c>
      <c r="AB88" s="46">
        <f t="shared" si="120"/>
        <v>45918</v>
      </c>
      <c r="AC88" s="46">
        <f t="shared" si="120"/>
        <v>45919</v>
      </c>
      <c r="AD88" s="46">
        <f t="shared" si="120"/>
        <v>45920</v>
      </c>
      <c r="AE88" s="46">
        <f t="shared" si="120"/>
        <v>45921</v>
      </c>
      <c r="AF88" s="47"/>
      <c r="AG88" s="47"/>
      <c r="AH88" s="47"/>
      <c r="AI88" t="str">
        <f>'別紙１ (8ヶ月以内)'!AI88</f>
        <v>３
期
間
目</v>
      </c>
      <c r="AJ88" t="str">
        <f>'別紙１ (8ヶ月以内)'!AJ88</f>
        <v>達成</v>
      </c>
      <c r="AM88" t="str">
        <f>'別紙１ (8ヶ月以内)'!AM88</f>
        <v>３
期
間
目</v>
      </c>
      <c r="AN88" t="str">
        <f>'別紙１ (8ヶ月以内)'!AN88</f>
        <v/>
      </c>
      <c r="AP88" s="58"/>
      <c r="AQ88" s="19"/>
      <c r="AR88" s="19"/>
      <c r="BC88"/>
      <c r="BD88"/>
      <c r="BE88"/>
      <c r="BF88"/>
      <c r="BG88" s="101"/>
    </row>
    <row r="89" spans="1:59" ht="12.75" customHeight="1" x14ac:dyDescent="0.2">
      <c r="A89" s="47"/>
      <c r="B89" s="57"/>
      <c r="C89" s="45">
        <v>3</v>
      </c>
      <c r="D89" s="46">
        <f t="shared" ref="D89:D126" si="121">AE88+1</f>
        <v>45922</v>
      </c>
      <c r="E89" s="46">
        <f t="shared" ref="E89:T104" si="122">D89+1</f>
        <v>45923</v>
      </c>
      <c r="F89" s="46">
        <f t="shared" si="122"/>
        <v>45924</v>
      </c>
      <c r="G89" s="46">
        <f t="shared" si="122"/>
        <v>45925</v>
      </c>
      <c r="H89" s="46">
        <f t="shared" si="122"/>
        <v>45926</v>
      </c>
      <c r="I89" s="46">
        <f t="shared" si="122"/>
        <v>45927</v>
      </c>
      <c r="J89" s="46">
        <f t="shared" si="122"/>
        <v>45928</v>
      </c>
      <c r="K89" s="46">
        <f t="shared" si="122"/>
        <v>45929</v>
      </c>
      <c r="L89" s="46">
        <f t="shared" si="122"/>
        <v>45930</v>
      </c>
      <c r="M89" s="46">
        <f t="shared" si="122"/>
        <v>45931</v>
      </c>
      <c r="N89" s="46">
        <f t="shared" si="122"/>
        <v>45932</v>
      </c>
      <c r="O89" s="46">
        <f t="shared" si="122"/>
        <v>45933</v>
      </c>
      <c r="P89" s="46">
        <f t="shared" si="122"/>
        <v>45934</v>
      </c>
      <c r="Q89" s="46">
        <f t="shared" si="122"/>
        <v>45935</v>
      </c>
      <c r="R89" s="46">
        <f t="shared" si="122"/>
        <v>45936</v>
      </c>
      <c r="S89" s="46">
        <f t="shared" si="122"/>
        <v>45937</v>
      </c>
      <c r="T89" s="46">
        <f t="shared" si="122"/>
        <v>45938</v>
      </c>
      <c r="U89" s="46">
        <f t="shared" si="119"/>
        <v>45939</v>
      </c>
      <c r="V89" s="46">
        <f t="shared" si="119"/>
        <v>45940</v>
      </c>
      <c r="W89" s="46">
        <f t="shared" si="120"/>
        <v>45941</v>
      </c>
      <c r="X89" s="46">
        <f t="shared" si="120"/>
        <v>45942</v>
      </c>
      <c r="Y89" s="46">
        <f t="shared" si="120"/>
        <v>45943</v>
      </c>
      <c r="Z89" s="46">
        <f t="shared" si="120"/>
        <v>45944</v>
      </c>
      <c r="AA89" s="46">
        <f t="shared" si="120"/>
        <v>45945</v>
      </c>
      <c r="AB89" s="46">
        <f t="shared" si="120"/>
        <v>45946</v>
      </c>
      <c r="AC89" s="46">
        <f t="shared" si="120"/>
        <v>45947</v>
      </c>
      <c r="AD89" s="46">
        <f t="shared" si="120"/>
        <v>45948</v>
      </c>
      <c r="AE89" s="46">
        <f t="shared" si="120"/>
        <v>45949</v>
      </c>
      <c r="AF89" s="47"/>
      <c r="AG89" s="47"/>
      <c r="AH89" s="47"/>
      <c r="AI89" t="str">
        <f>'別紙１ (8ヶ月以内)'!AI89</f>
        <v>４
期
間
目</v>
      </c>
      <c r="AJ89" t="str">
        <f>'別紙１ (8ヶ月以内)'!AJ89</f>
        <v>達成</v>
      </c>
      <c r="AM89" t="str">
        <f>'別紙１ (8ヶ月以内)'!AM89</f>
        <v>４
期
間
目</v>
      </c>
      <c r="AN89" t="str">
        <f>'別紙１ (8ヶ月以内)'!AN89</f>
        <v/>
      </c>
      <c r="AP89" s="58"/>
      <c r="AQ89" s="19"/>
      <c r="AR89" s="19"/>
      <c r="BC89"/>
      <c r="BD89"/>
      <c r="BE89"/>
      <c r="BF89"/>
      <c r="BG89" s="101"/>
    </row>
    <row r="90" spans="1:59" ht="12.75" customHeight="1" x14ac:dyDescent="0.2">
      <c r="A90" s="47"/>
      <c r="B90" s="57"/>
      <c r="C90" s="45">
        <v>4</v>
      </c>
      <c r="D90" s="46">
        <f t="shared" si="121"/>
        <v>45950</v>
      </c>
      <c r="E90" s="46">
        <f t="shared" si="122"/>
        <v>45951</v>
      </c>
      <c r="F90" s="46">
        <f t="shared" si="122"/>
        <v>45952</v>
      </c>
      <c r="G90" s="46">
        <f t="shared" si="122"/>
        <v>45953</v>
      </c>
      <c r="H90" s="46">
        <f t="shared" si="122"/>
        <v>45954</v>
      </c>
      <c r="I90" s="46">
        <f t="shared" si="122"/>
        <v>45955</v>
      </c>
      <c r="J90" s="46">
        <f t="shared" si="122"/>
        <v>45956</v>
      </c>
      <c r="K90" s="46">
        <f t="shared" si="122"/>
        <v>45957</v>
      </c>
      <c r="L90" s="46">
        <f t="shared" si="122"/>
        <v>45958</v>
      </c>
      <c r="M90" s="46">
        <f t="shared" si="122"/>
        <v>45959</v>
      </c>
      <c r="N90" s="46">
        <f t="shared" si="122"/>
        <v>45960</v>
      </c>
      <c r="O90" s="46">
        <f t="shared" si="122"/>
        <v>45961</v>
      </c>
      <c r="P90" s="46">
        <f t="shared" si="122"/>
        <v>45962</v>
      </c>
      <c r="Q90" s="46">
        <f t="shared" si="122"/>
        <v>45963</v>
      </c>
      <c r="R90" s="46">
        <f t="shared" si="122"/>
        <v>45964</v>
      </c>
      <c r="S90" s="46">
        <f t="shared" si="122"/>
        <v>45965</v>
      </c>
      <c r="T90" s="46">
        <f t="shared" si="122"/>
        <v>45966</v>
      </c>
      <c r="U90" s="46">
        <f t="shared" si="119"/>
        <v>45967</v>
      </c>
      <c r="V90" s="46">
        <f t="shared" si="119"/>
        <v>45968</v>
      </c>
      <c r="W90" s="46">
        <f t="shared" si="120"/>
        <v>45969</v>
      </c>
      <c r="X90" s="46">
        <f t="shared" si="120"/>
        <v>45970</v>
      </c>
      <c r="Y90" s="46">
        <f t="shared" si="120"/>
        <v>45971</v>
      </c>
      <c r="Z90" s="46">
        <f t="shared" si="120"/>
        <v>45972</v>
      </c>
      <c r="AA90" s="46">
        <f t="shared" si="120"/>
        <v>45973</v>
      </c>
      <c r="AB90" s="46">
        <f t="shared" si="120"/>
        <v>45974</v>
      </c>
      <c r="AC90" s="46">
        <f t="shared" si="120"/>
        <v>45975</v>
      </c>
      <c r="AD90" s="46">
        <f t="shared" si="120"/>
        <v>45976</v>
      </c>
      <c r="AE90" s="46">
        <f t="shared" si="120"/>
        <v>45977</v>
      </c>
      <c r="AF90" s="47"/>
      <c r="AG90" s="47"/>
      <c r="AH90" s="47"/>
      <c r="AI90" t="str">
        <f>'別紙１ (8ヶ月以内)'!AI90</f>
        <v>５
期
間
目</v>
      </c>
      <c r="AJ90" t="str">
        <f>'別紙１ (8ヶ月以内)'!AJ90</f>
        <v>達成</v>
      </c>
      <c r="AM90" t="str">
        <f>'別紙１ (8ヶ月以内)'!AM90</f>
        <v>５
期
間
目</v>
      </c>
      <c r="AN90" t="str">
        <f>'別紙１ (8ヶ月以内)'!AN90</f>
        <v/>
      </c>
      <c r="AP90" s="58"/>
      <c r="AQ90" s="19"/>
      <c r="AR90" s="19"/>
      <c r="BC90"/>
      <c r="BD90"/>
      <c r="BE90"/>
      <c r="BF90"/>
      <c r="BG90" s="101"/>
    </row>
    <row r="91" spans="1:59" s="18" customFormat="1" ht="12.75" customHeight="1" x14ac:dyDescent="0.2">
      <c r="A91" s="47"/>
      <c r="B91" s="57"/>
      <c r="C91" s="45">
        <v>5</v>
      </c>
      <c r="D91" s="46">
        <f t="shared" si="121"/>
        <v>45978</v>
      </c>
      <c r="E91" s="46">
        <f t="shared" si="122"/>
        <v>45979</v>
      </c>
      <c r="F91" s="46">
        <f t="shared" si="122"/>
        <v>45980</v>
      </c>
      <c r="G91" s="46">
        <f t="shared" si="122"/>
        <v>45981</v>
      </c>
      <c r="H91" s="46">
        <f t="shared" si="122"/>
        <v>45982</v>
      </c>
      <c r="I91" s="46">
        <f t="shared" si="122"/>
        <v>45983</v>
      </c>
      <c r="J91" s="46">
        <f t="shared" si="122"/>
        <v>45984</v>
      </c>
      <c r="K91" s="46">
        <f t="shared" si="122"/>
        <v>45985</v>
      </c>
      <c r="L91" s="46">
        <f t="shared" si="122"/>
        <v>45986</v>
      </c>
      <c r="M91" s="46">
        <f t="shared" si="122"/>
        <v>45987</v>
      </c>
      <c r="N91" s="46">
        <f t="shared" si="122"/>
        <v>45988</v>
      </c>
      <c r="O91" s="46">
        <f t="shared" si="122"/>
        <v>45989</v>
      </c>
      <c r="P91" s="46">
        <f t="shared" si="122"/>
        <v>45990</v>
      </c>
      <c r="Q91" s="46">
        <f t="shared" si="122"/>
        <v>45991</v>
      </c>
      <c r="R91" s="46">
        <f t="shared" si="122"/>
        <v>45992</v>
      </c>
      <c r="S91" s="46">
        <f t="shared" si="122"/>
        <v>45993</v>
      </c>
      <c r="T91" s="46">
        <f t="shared" si="122"/>
        <v>45994</v>
      </c>
      <c r="U91" s="46">
        <f t="shared" si="119"/>
        <v>45995</v>
      </c>
      <c r="V91" s="46">
        <f t="shared" si="119"/>
        <v>45996</v>
      </c>
      <c r="W91" s="46">
        <f t="shared" si="120"/>
        <v>45997</v>
      </c>
      <c r="X91" s="46">
        <f t="shared" si="120"/>
        <v>45998</v>
      </c>
      <c r="Y91" s="46">
        <f t="shared" si="120"/>
        <v>45999</v>
      </c>
      <c r="Z91" s="46">
        <f t="shared" si="120"/>
        <v>46000</v>
      </c>
      <c r="AA91" s="46">
        <f t="shared" si="120"/>
        <v>46001</v>
      </c>
      <c r="AB91" s="46">
        <f t="shared" si="120"/>
        <v>46002</v>
      </c>
      <c r="AC91" s="46">
        <f t="shared" si="120"/>
        <v>46003</v>
      </c>
      <c r="AD91" s="46">
        <f t="shared" si="120"/>
        <v>46004</v>
      </c>
      <c r="AE91" s="46">
        <f t="shared" si="120"/>
        <v>46005</v>
      </c>
      <c r="AF91" s="47"/>
      <c r="AG91" s="47"/>
      <c r="AH91" s="47"/>
      <c r="AI91" t="str">
        <f>'別紙１ (8ヶ月以内)'!AI91</f>
        <v>６
期
間
目</v>
      </c>
      <c r="AJ91" t="str">
        <f>'別紙１ (8ヶ月以内)'!AJ91</f>
        <v>達成</v>
      </c>
      <c r="AK91"/>
      <c r="AL91"/>
      <c r="AM91" t="str">
        <f>'別紙１ (8ヶ月以内)'!AM91</f>
        <v>６
期
間
目</v>
      </c>
      <c r="AN91" t="str">
        <f>'別紙１ (8ヶ月以内)'!AN91</f>
        <v/>
      </c>
      <c r="AP91" s="58"/>
      <c r="AQ91" s="19"/>
      <c r="AR91" s="19"/>
    </row>
    <row r="92" spans="1:59" s="18" customFormat="1" ht="12.75" customHeight="1" x14ac:dyDescent="0.2">
      <c r="A92" s="47"/>
      <c r="B92" s="57"/>
      <c r="C92" s="45">
        <v>6</v>
      </c>
      <c r="D92" s="46">
        <f t="shared" si="121"/>
        <v>46006</v>
      </c>
      <c r="E92" s="46">
        <f t="shared" si="122"/>
        <v>46007</v>
      </c>
      <c r="F92" s="46">
        <f t="shared" si="122"/>
        <v>46008</v>
      </c>
      <c r="G92" s="46">
        <f t="shared" si="122"/>
        <v>46009</v>
      </c>
      <c r="H92" s="46">
        <f t="shared" si="122"/>
        <v>46010</v>
      </c>
      <c r="I92" s="46">
        <f t="shared" si="122"/>
        <v>46011</v>
      </c>
      <c r="J92" s="46">
        <f t="shared" si="122"/>
        <v>46012</v>
      </c>
      <c r="K92" s="46">
        <f t="shared" si="122"/>
        <v>46013</v>
      </c>
      <c r="L92" s="46">
        <f t="shared" si="122"/>
        <v>46014</v>
      </c>
      <c r="M92" s="46">
        <f t="shared" si="122"/>
        <v>46015</v>
      </c>
      <c r="N92" s="46">
        <f t="shared" si="122"/>
        <v>46016</v>
      </c>
      <c r="O92" s="46">
        <f t="shared" si="122"/>
        <v>46017</v>
      </c>
      <c r="P92" s="46">
        <f t="shared" si="122"/>
        <v>46018</v>
      </c>
      <c r="Q92" s="46">
        <f t="shared" si="122"/>
        <v>46019</v>
      </c>
      <c r="R92" s="46">
        <f t="shared" si="122"/>
        <v>46020</v>
      </c>
      <c r="S92" s="46">
        <f t="shared" si="122"/>
        <v>46021</v>
      </c>
      <c r="T92" s="46">
        <f t="shared" si="122"/>
        <v>46022</v>
      </c>
      <c r="U92" s="46">
        <f t="shared" si="119"/>
        <v>46023</v>
      </c>
      <c r="V92" s="46">
        <f t="shared" si="119"/>
        <v>46024</v>
      </c>
      <c r="W92" s="46">
        <f t="shared" si="120"/>
        <v>46025</v>
      </c>
      <c r="X92" s="46">
        <f t="shared" si="120"/>
        <v>46026</v>
      </c>
      <c r="Y92" s="46">
        <f t="shared" si="120"/>
        <v>46027</v>
      </c>
      <c r="Z92" s="46">
        <f t="shared" si="120"/>
        <v>46028</v>
      </c>
      <c r="AA92" s="46">
        <f t="shared" si="120"/>
        <v>46029</v>
      </c>
      <c r="AB92" s="46">
        <f t="shared" si="120"/>
        <v>46030</v>
      </c>
      <c r="AC92" s="46">
        <f t="shared" si="120"/>
        <v>46031</v>
      </c>
      <c r="AD92" s="46">
        <f t="shared" si="120"/>
        <v>46032</v>
      </c>
      <c r="AE92" s="46">
        <f t="shared" si="120"/>
        <v>46033</v>
      </c>
      <c r="AF92" s="47"/>
      <c r="AG92" s="47"/>
      <c r="AH92" s="47"/>
      <c r="AI92" t="str">
        <f>'別紙１ (8ヶ月以内)'!AI92</f>
        <v>７
期
間
目</v>
      </c>
      <c r="AJ92" t="str">
        <f>'別紙１ (8ヶ月以内)'!AJ92</f>
        <v>達成</v>
      </c>
      <c r="AK92"/>
      <c r="AL92"/>
      <c r="AM92" t="str">
        <f>'別紙１ (8ヶ月以内)'!AM92</f>
        <v>７
期
間
目</v>
      </c>
      <c r="AN92" t="str">
        <f>'別紙１ (8ヶ月以内)'!AN92</f>
        <v/>
      </c>
      <c r="AP92" s="58"/>
      <c r="AQ92" s="19"/>
      <c r="AR92" s="19"/>
      <c r="BG92" s="103"/>
    </row>
    <row r="93" spans="1:59" s="18" customFormat="1" ht="12.75" customHeight="1" x14ac:dyDescent="0.2">
      <c r="A93" s="47"/>
      <c r="B93" s="57"/>
      <c r="C93" s="45">
        <v>7</v>
      </c>
      <c r="D93" s="46">
        <f t="shared" si="121"/>
        <v>46034</v>
      </c>
      <c r="E93" s="46">
        <f t="shared" si="122"/>
        <v>46035</v>
      </c>
      <c r="F93" s="46">
        <f t="shared" si="122"/>
        <v>46036</v>
      </c>
      <c r="G93" s="46">
        <f t="shared" si="122"/>
        <v>46037</v>
      </c>
      <c r="H93" s="46">
        <f t="shared" si="122"/>
        <v>46038</v>
      </c>
      <c r="I93" s="46">
        <f t="shared" si="122"/>
        <v>46039</v>
      </c>
      <c r="J93" s="46">
        <f t="shared" si="122"/>
        <v>46040</v>
      </c>
      <c r="K93" s="46">
        <f t="shared" si="122"/>
        <v>46041</v>
      </c>
      <c r="L93" s="46">
        <f t="shared" si="122"/>
        <v>46042</v>
      </c>
      <c r="M93" s="46">
        <f t="shared" si="122"/>
        <v>46043</v>
      </c>
      <c r="N93" s="46">
        <f t="shared" si="122"/>
        <v>46044</v>
      </c>
      <c r="O93" s="46">
        <f t="shared" si="122"/>
        <v>46045</v>
      </c>
      <c r="P93" s="46">
        <f t="shared" si="122"/>
        <v>46046</v>
      </c>
      <c r="Q93" s="46">
        <f t="shared" si="122"/>
        <v>46047</v>
      </c>
      <c r="R93" s="46">
        <f t="shared" si="122"/>
        <v>46048</v>
      </c>
      <c r="S93" s="46">
        <f t="shared" si="122"/>
        <v>46049</v>
      </c>
      <c r="T93" s="46">
        <f t="shared" si="122"/>
        <v>46050</v>
      </c>
      <c r="U93" s="46">
        <f t="shared" si="119"/>
        <v>46051</v>
      </c>
      <c r="V93" s="46">
        <f t="shared" si="119"/>
        <v>46052</v>
      </c>
      <c r="W93" s="46">
        <f t="shared" si="120"/>
        <v>46053</v>
      </c>
      <c r="X93" s="46">
        <f t="shared" si="120"/>
        <v>46054</v>
      </c>
      <c r="Y93" s="46">
        <f t="shared" si="120"/>
        <v>46055</v>
      </c>
      <c r="Z93" s="46">
        <f t="shared" si="120"/>
        <v>46056</v>
      </c>
      <c r="AA93" s="46">
        <f t="shared" si="120"/>
        <v>46057</v>
      </c>
      <c r="AB93" s="46">
        <f t="shared" si="120"/>
        <v>46058</v>
      </c>
      <c r="AC93" s="46">
        <f t="shared" si="120"/>
        <v>46059</v>
      </c>
      <c r="AD93" s="46">
        <f t="shared" si="120"/>
        <v>46060</v>
      </c>
      <c r="AE93" s="46">
        <f t="shared" si="120"/>
        <v>46061</v>
      </c>
      <c r="AF93" s="47"/>
      <c r="AG93" s="47"/>
      <c r="AH93" s="47"/>
      <c r="AI93" s="105" t="str">
        <f>'別紙１ (8ヶ月以内)'!AI93</f>
        <v>８
期
間
目</v>
      </c>
      <c r="AJ93" s="105" t="str">
        <f>'別紙１ (8ヶ月以内)'!AJ93</f>
        <v/>
      </c>
      <c r="AK93" s="105"/>
      <c r="AL93" s="105"/>
      <c r="AM93" s="105" t="str">
        <f>'別紙１ (8ヶ月以内)'!AM93</f>
        <v>８
期
間
目</v>
      </c>
      <c r="AN93" s="105" t="str">
        <f>'別紙１ (8ヶ月以内)'!AN93</f>
        <v/>
      </c>
      <c r="AO93" s="134"/>
      <c r="AP93" s="58"/>
      <c r="AQ93" s="19"/>
      <c r="AR93" s="19"/>
      <c r="BG93" s="103"/>
    </row>
    <row r="94" spans="1:59" s="18" customFormat="1" ht="12.75" customHeight="1" x14ac:dyDescent="0.2">
      <c r="A94" s="47"/>
      <c r="B94" s="57"/>
      <c r="C94" s="45">
        <v>8</v>
      </c>
      <c r="D94" s="46">
        <f t="shared" si="121"/>
        <v>46062</v>
      </c>
      <c r="E94" s="46">
        <f t="shared" si="122"/>
        <v>46063</v>
      </c>
      <c r="F94" s="46">
        <f t="shared" si="122"/>
        <v>46064</v>
      </c>
      <c r="G94" s="46">
        <f t="shared" si="122"/>
        <v>46065</v>
      </c>
      <c r="H94" s="46">
        <f t="shared" si="122"/>
        <v>46066</v>
      </c>
      <c r="I94" s="46">
        <f t="shared" si="122"/>
        <v>46067</v>
      </c>
      <c r="J94" s="46">
        <f t="shared" si="122"/>
        <v>46068</v>
      </c>
      <c r="K94" s="46">
        <f t="shared" si="122"/>
        <v>46069</v>
      </c>
      <c r="L94" s="46">
        <f t="shared" si="122"/>
        <v>46070</v>
      </c>
      <c r="M94" s="46">
        <f t="shared" si="122"/>
        <v>46071</v>
      </c>
      <c r="N94" s="46">
        <f t="shared" si="122"/>
        <v>46072</v>
      </c>
      <c r="O94" s="46">
        <f t="shared" si="122"/>
        <v>46073</v>
      </c>
      <c r="P94" s="46">
        <f t="shared" si="122"/>
        <v>46074</v>
      </c>
      <c r="Q94" s="46">
        <f t="shared" si="122"/>
        <v>46075</v>
      </c>
      <c r="R94" s="46">
        <f t="shared" si="122"/>
        <v>46076</v>
      </c>
      <c r="S94" s="46">
        <f t="shared" si="122"/>
        <v>46077</v>
      </c>
      <c r="T94" s="46">
        <f t="shared" si="122"/>
        <v>46078</v>
      </c>
      <c r="U94" s="46">
        <f t="shared" si="119"/>
        <v>46079</v>
      </c>
      <c r="V94" s="46">
        <f t="shared" si="119"/>
        <v>46080</v>
      </c>
      <c r="W94" s="46">
        <f t="shared" si="120"/>
        <v>46081</v>
      </c>
      <c r="X94" s="46">
        <f t="shared" si="120"/>
        <v>46082</v>
      </c>
      <c r="Y94" s="46">
        <f t="shared" si="120"/>
        <v>46083</v>
      </c>
      <c r="Z94" s="46">
        <f t="shared" si="120"/>
        <v>46084</v>
      </c>
      <c r="AA94" s="46">
        <f t="shared" si="120"/>
        <v>46085</v>
      </c>
      <c r="AB94" s="46">
        <f t="shared" si="120"/>
        <v>46086</v>
      </c>
      <c r="AC94" s="46">
        <f t="shared" si="120"/>
        <v>46087</v>
      </c>
      <c r="AD94" s="46">
        <f t="shared" si="120"/>
        <v>46088</v>
      </c>
      <c r="AE94" s="46">
        <f t="shared" si="120"/>
        <v>46089</v>
      </c>
      <c r="AF94" s="47"/>
      <c r="AG94" s="47"/>
      <c r="AH94" s="47"/>
      <c r="AI94" s="107" t="str">
        <f>B12</f>
        <v>９
期
間
目</v>
      </c>
      <c r="AJ94" s="133" t="str">
        <f>AY18</f>
        <v/>
      </c>
      <c r="AK94" s="107"/>
      <c r="AL94" s="107"/>
      <c r="AM94" s="107" t="str">
        <f t="shared" ref="AM94:AM101" si="123">AI94</f>
        <v>９
期
間
目</v>
      </c>
      <c r="AN94" s="107" t="str">
        <f>IF(COUNTIF(AI18:AU18,"未達成")&gt;=1,"未達成","")</f>
        <v/>
      </c>
      <c r="AO94" s="107"/>
      <c r="AP94" s="58"/>
      <c r="AQ94" s="19"/>
      <c r="AR94" s="19"/>
      <c r="AS94" s="19"/>
      <c r="AT94" s="19"/>
      <c r="AU94" s="19"/>
      <c r="AV94" s="19"/>
      <c r="AW94" s="19"/>
      <c r="AX94" s="19"/>
      <c r="BG94" s="103"/>
    </row>
    <row r="95" spans="1:59" s="18" customFormat="1" ht="12.75" customHeight="1" x14ac:dyDescent="0.2">
      <c r="A95" s="47"/>
      <c r="B95" s="57"/>
      <c r="C95" s="45">
        <v>9</v>
      </c>
      <c r="D95" s="46">
        <f t="shared" si="121"/>
        <v>46090</v>
      </c>
      <c r="E95" s="46">
        <f t="shared" si="122"/>
        <v>46091</v>
      </c>
      <c r="F95" s="46">
        <f t="shared" si="122"/>
        <v>46092</v>
      </c>
      <c r="G95" s="46">
        <f t="shared" si="122"/>
        <v>46093</v>
      </c>
      <c r="H95" s="46">
        <f t="shared" si="122"/>
        <v>46094</v>
      </c>
      <c r="I95" s="46">
        <f t="shared" si="122"/>
        <v>46095</v>
      </c>
      <c r="J95" s="46">
        <f t="shared" si="122"/>
        <v>46096</v>
      </c>
      <c r="K95" s="46">
        <f t="shared" si="122"/>
        <v>46097</v>
      </c>
      <c r="L95" s="46">
        <f t="shared" si="122"/>
        <v>46098</v>
      </c>
      <c r="M95" s="46">
        <f t="shared" si="122"/>
        <v>46099</v>
      </c>
      <c r="N95" s="46">
        <f t="shared" si="122"/>
        <v>46100</v>
      </c>
      <c r="O95" s="46">
        <f t="shared" si="122"/>
        <v>46101</v>
      </c>
      <c r="P95" s="46">
        <f t="shared" si="122"/>
        <v>46102</v>
      </c>
      <c r="Q95" s="46">
        <f t="shared" si="122"/>
        <v>46103</v>
      </c>
      <c r="R95" s="46">
        <f t="shared" si="122"/>
        <v>46104</v>
      </c>
      <c r="S95" s="46">
        <f t="shared" si="122"/>
        <v>46105</v>
      </c>
      <c r="T95" s="46">
        <f t="shared" si="122"/>
        <v>46106</v>
      </c>
      <c r="U95" s="46">
        <f t="shared" si="119"/>
        <v>46107</v>
      </c>
      <c r="V95" s="46">
        <f t="shared" si="119"/>
        <v>46108</v>
      </c>
      <c r="W95" s="46">
        <f t="shared" si="120"/>
        <v>46109</v>
      </c>
      <c r="X95" s="46">
        <f t="shared" si="120"/>
        <v>46110</v>
      </c>
      <c r="Y95" s="46">
        <f t="shared" si="120"/>
        <v>46111</v>
      </c>
      <c r="Z95" s="46">
        <f t="shared" si="120"/>
        <v>46112</v>
      </c>
      <c r="AA95" s="46">
        <f t="shared" si="120"/>
        <v>46113</v>
      </c>
      <c r="AB95" s="46">
        <f t="shared" si="120"/>
        <v>46114</v>
      </c>
      <c r="AC95" s="46">
        <f t="shared" si="120"/>
        <v>46115</v>
      </c>
      <c r="AD95" s="46">
        <f t="shared" si="120"/>
        <v>46116</v>
      </c>
      <c r="AE95" s="46">
        <f t="shared" si="120"/>
        <v>46117</v>
      </c>
      <c r="AF95" s="47"/>
      <c r="AG95" s="47"/>
      <c r="AH95" s="47"/>
      <c r="AI95" s="107" t="str">
        <f>B19</f>
        <v>１０
期
間
目</v>
      </c>
      <c r="AJ95" s="133" t="str">
        <f>AY25</f>
        <v/>
      </c>
      <c r="AK95" s="107"/>
      <c r="AL95" s="107"/>
      <c r="AM95" s="107" t="str">
        <f t="shared" si="123"/>
        <v>１０
期
間
目</v>
      </c>
      <c r="AN95" s="107" t="str">
        <f>IF(COUNTIF(AI25:AU25,"未達成")&gt;=1,"未達成","")</f>
        <v/>
      </c>
      <c r="AO95" s="107"/>
      <c r="AP95" s="58"/>
      <c r="AQ95" s="19"/>
      <c r="AR95" s="19"/>
      <c r="AS95" s="19"/>
      <c r="AT95" s="19"/>
      <c r="AU95" s="19"/>
      <c r="AV95" s="19"/>
      <c r="AW95" s="19"/>
      <c r="AX95" s="19"/>
      <c r="BG95" s="103"/>
    </row>
    <row r="96" spans="1:59" s="18" customFormat="1" ht="12.75" customHeight="1" x14ac:dyDescent="0.2">
      <c r="A96" s="47"/>
      <c r="B96" s="57"/>
      <c r="C96" s="45">
        <v>10</v>
      </c>
      <c r="D96" s="46">
        <f t="shared" si="121"/>
        <v>46118</v>
      </c>
      <c r="E96" s="46">
        <f t="shared" si="122"/>
        <v>46119</v>
      </c>
      <c r="F96" s="46">
        <f t="shared" si="122"/>
        <v>46120</v>
      </c>
      <c r="G96" s="46">
        <f t="shared" si="122"/>
        <v>46121</v>
      </c>
      <c r="H96" s="46">
        <f t="shared" si="122"/>
        <v>46122</v>
      </c>
      <c r="I96" s="46">
        <f t="shared" si="122"/>
        <v>46123</v>
      </c>
      <c r="J96" s="46">
        <f t="shared" si="122"/>
        <v>46124</v>
      </c>
      <c r="K96" s="46">
        <f t="shared" si="122"/>
        <v>46125</v>
      </c>
      <c r="L96" s="46">
        <f t="shared" si="122"/>
        <v>46126</v>
      </c>
      <c r="M96" s="46">
        <f t="shared" si="122"/>
        <v>46127</v>
      </c>
      <c r="N96" s="46">
        <f t="shared" si="122"/>
        <v>46128</v>
      </c>
      <c r="O96" s="46">
        <f t="shared" si="122"/>
        <v>46129</v>
      </c>
      <c r="P96" s="46">
        <f t="shared" si="122"/>
        <v>46130</v>
      </c>
      <c r="Q96" s="46">
        <f t="shared" si="122"/>
        <v>46131</v>
      </c>
      <c r="R96" s="46">
        <f t="shared" si="122"/>
        <v>46132</v>
      </c>
      <c r="S96" s="46">
        <f t="shared" si="122"/>
        <v>46133</v>
      </c>
      <c r="T96" s="46">
        <f t="shared" si="122"/>
        <v>46134</v>
      </c>
      <c r="U96" s="46">
        <f t="shared" si="119"/>
        <v>46135</v>
      </c>
      <c r="V96" s="46">
        <f t="shared" si="119"/>
        <v>46136</v>
      </c>
      <c r="W96" s="46">
        <f t="shared" si="120"/>
        <v>46137</v>
      </c>
      <c r="X96" s="46">
        <f t="shared" si="120"/>
        <v>46138</v>
      </c>
      <c r="Y96" s="46">
        <f t="shared" si="120"/>
        <v>46139</v>
      </c>
      <c r="Z96" s="46">
        <f t="shared" si="120"/>
        <v>46140</v>
      </c>
      <c r="AA96" s="46">
        <f t="shared" si="120"/>
        <v>46141</v>
      </c>
      <c r="AB96" s="46">
        <f t="shared" si="120"/>
        <v>46142</v>
      </c>
      <c r="AC96" s="46">
        <f t="shared" si="120"/>
        <v>46143</v>
      </c>
      <c r="AD96" s="46">
        <f t="shared" si="120"/>
        <v>46144</v>
      </c>
      <c r="AE96" s="46">
        <f t="shared" si="120"/>
        <v>46145</v>
      </c>
      <c r="AF96" s="47"/>
      <c r="AG96" s="47"/>
      <c r="AH96" s="47"/>
      <c r="AI96" s="107" t="str">
        <f>B26</f>
        <v>１１
期
間
目</v>
      </c>
      <c r="AJ96" s="133" t="str">
        <f>AY32</f>
        <v/>
      </c>
      <c r="AK96" s="107"/>
      <c r="AL96" s="107"/>
      <c r="AM96" s="107" t="str">
        <f t="shared" si="123"/>
        <v>１１
期
間
目</v>
      </c>
      <c r="AN96" s="107" t="str">
        <f>IF(COUNTIF(AI32:AU32,"未達成")&gt;=1,"未達成","")</f>
        <v/>
      </c>
      <c r="AO96" s="107"/>
      <c r="AP96" s="58"/>
      <c r="AQ96" s="19"/>
      <c r="AR96" s="19"/>
      <c r="AS96" s="19"/>
      <c r="AT96" s="19"/>
      <c r="AU96" s="19"/>
      <c r="AV96" s="19"/>
      <c r="AW96" s="19"/>
      <c r="AX96" s="19"/>
      <c r="BG96" s="103"/>
    </row>
    <row r="97" spans="1:61" s="18" customFormat="1" ht="12.75" customHeight="1" x14ac:dyDescent="0.2">
      <c r="A97" s="47"/>
      <c r="B97" s="57"/>
      <c r="C97" s="45">
        <v>11</v>
      </c>
      <c r="D97" s="46">
        <f t="shared" si="121"/>
        <v>46146</v>
      </c>
      <c r="E97" s="46">
        <f t="shared" si="122"/>
        <v>46147</v>
      </c>
      <c r="F97" s="46">
        <f t="shared" si="122"/>
        <v>46148</v>
      </c>
      <c r="G97" s="46">
        <f t="shared" si="122"/>
        <v>46149</v>
      </c>
      <c r="H97" s="46">
        <f t="shared" si="122"/>
        <v>46150</v>
      </c>
      <c r="I97" s="46">
        <f t="shared" si="122"/>
        <v>46151</v>
      </c>
      <c r="J97" s="46">
        <f t="shared" si="122"/>
        <v>46152</v>
      </c>
      <c r="K97" s="46">
        <f t="shared" si="122"/>
        <v>46153</v>
      </c>
      <c r="L97" s="46">
        <f t="shared" si="122"/>
        <v>46154</v>
      </c>
      <c r="M97" s="46">
        <f t="shared" si="122"/>
        <v>46155</v>
      </c>
      <c r="N97" s="46">
        <f t="shared" si="122"/>
        <v>46156</v>
      </c>
      <c r="O97" s="46">
        <f t="shared" si="122"/>
        <v>46157</v>
      </c>
      <c r="P97" s="46">
        <f t="shared" si="122"/>
        <v>46158</v>
      </c>
      <c r="Q97" s="46">
        <f t="shared" si="122"/>
        <v>46159</v>
      </c>
      <c r="R97" s="46">
        <f t="shared" si="122"/>
        <v>46160</v>
      </c>
      <c r="S97" s="46">
        <f t="shared" si="122"/>
        <v>46161</v>
      </c>
      <c r="T97" s="46">
        <f t="shared" si="122"/>
        <v>46162</v>
      </c>
      <c r="U97" s="46">
        <f t="shared" si="119"/>
        <v>46163</v>
      </c>
      <c r="V97" s="46">
        <f t="shared" si="119"/>
        <v>46164</v>
      </c>
      <c r="W97" s="46">
        <f t="shared" si="120"/>
        <v>46165</v>
      </c>
      <c r="X97" s="46">
        <f t="shared" si="120"/>
        <v>46166</v>
      </c>
      <c r="Y97" s="46">
        <f t="shared" si="120"/>
        <v>46167</v>
      </c>
      <c r="Z97" s="46">
        <f t="shared" si="120"/>
        <v>46168</v>
      </c>
      <c r="AA97" s="46">
        <f t="shared" si="120"/>
        <v>46169</v>
      </c>
      <c r="AB97" s="46">
        <f t="shared" si="120"/>
        <v>46170</v>
      </c>
      <c r="AC97" s="46">
        <f t="shared" si="120"/>
        <v>46171</v>
      </c>
      <c r="AD97" s="46">
        <f t="shared" si="120"/>
        <v>46172</v>
      </c>
      <c r="AE97" s="46">
        <f t="shared" si="120"/>
        <v>46173</v>
      </c>
      <c r="AF97" s="47"/>
      <c r="AG97" s="47"/>
      <c r="AH97" s="47"/>
      <c r="AI97" s="107" t="str">
        <f>B33</f>
        <v>１２
期
間
目</v>
      </c>
      <c r="AJ97" s="133" t="str">
        <f>AY39</f>
        <v/>
      </c>
      <c r="AK97" s="107"/>
      <c r="AL97" s="107"/>
      <c r="AM97" s="107" t="str">
        <f t="shared" si="123"/>
        <v>１２
期
間
目</v>
      </c>
      <c r="AN97" s="107" t="str">
        <f>IF(COUNTIF(AI39:AU39,"未達成")&gt;=1,"未達成","")</f>
        <v/>
      </c>
      <c r="AO97" s="107"/>
      <c r="AP97" s="58"/>
      <c r="AQ97" s="109"/>
      <c r="AR97" s="109"/>
      <c r="AS97" s="19"/>
      <c r="AT97" s="19"/>
      <c r="AU97" s="19"/>
      <c r="AV97" s="19"/>
      <c r="AW97" s="19"/>
      <c r="AX97" s="19"/>
      <c r="BG97" s="103"/>
    </row>
    <row r="98" spans="1:61" s="18" customFormat="1" ht="12.75" customHeight="1" x14ac:dyDescent="0.2">
      <c r="A98" s="47"/>
      <c r="B98" s="57"/>
      <c r="C98" s="45">
        <v>12</v>
      </c>
      <c r="D98" s="46">
        <f t="shared" si="121"/>
        <v>46174</v>
      </c>
      <c r="E98" s="46">
        <f t="shared" si="122"/>
        <v>46175</v>
      </c>
      <c r="F98" s="46">
        <f t="shared" si="122"/>
        <v>46176</v>
      </c>
      <c r="G98" s="46">
        <f t="shared" si="122"/>
        <v>46177</v>
      </c>
      <c r="H98" s="46">
        <f t="shared" si="122"/>
        <v>46178</v>
      </c>
      <c r="I98" s="46">
        <f t="shared" si="122"/>
        <v>46179</v>
      </c>
      <c r="J98" s="46">
        <f t="shared" si="122"/>
        <v>46180</v>
      </c>
      <c r="K98" s="46">
        <f t="shared" si="122"/>
        <v>46181</v>
      </c>
      <c r="L98" s="46">
        <f t="shared" si="122"/>
        <v>46182</v>
      </c>
      <c r="M98" s="46">
        <f t="shared" si="122"/>
        <v>46183</v>
      </c>
      <c r="N98" s="46">
        <f t="shared" si="122"/>
        <v>46184</v>
      </c>
      <c r="O98" s="46">
        <f t="shared" si="122"/>
        <v>46185</v>
      </c>
      <c r="P98" s="46">
        <f t="shared" si="122"/>
        <v>46186</v>
      </c>
      <c r="Q98" s="46">
        <f t="shared" si="122"/>
        <v>46187</v>
      </c>
      <c r="R98" s="46">
        <f t="shared" si="122"/>
        <v>46188</v>
      </c>
      <c r="S98" s="46">
        <f t="shared" si="122"/>
        <v>46189</v>
      </c>
      <c r="T98" s="46">
        <f t="shared" si="122"/>
        <v>46190</v>
      </c>
      <c r="U98" s="46">
        <f t="shared" si="119"/>
        <v>46191</v>
      </c>
      <c r="V98" s="46">
        <f t="shared" si="119"/>
        <v>46192</v>
      </c>
      <c r="W98" s="46">
        <f t="shared" si="120"/>
        <v>46193</v>
      </c>
      <c r="X98" s="46">
        <f t="shared" si="120"/>
        <v>46194</v>
      </c>
      <c r="Y98" s="46">
        <f t="shared" si="120"/>
        <v>46195</v>
      </c>
      <c r="Z98" s="46">
        <f t="shared" si="120"/>
        <v>46196</v>
      </c>
      <c r="AA98" s="46">
        <f t="shared" si="120"/>
        <v>46197</v>
      </c>
      <c r="AB98" s="46">
        <f t="shared" si="120"/>
        <v>46198</v>
      </c>
      <c r="AC98" s="46">
        <f t="shared" si="120"/>
        <v>46199</v>
      </c>
      <c r="AD98" s="46">
        <f t="shared" si="120"/>
        <v>46200</v>
      </c>
      <c r="AE98" s="46">
        <f t="shared" si="120"/>
        <v>46201</v>
      </c>
      <c r="AF98" s="47"/>
      <c r="AG98" s="47"/>
      <c r="AH98" s="47"/>
      <c r="AI98" s="107" t="str">
        <f>B40</f>
        <v>１３
期
間
目</v>
      </c>
      <c r="AJ98" s="133" t="str">
        <f>AY46</f>
        <v/>
      </c>
      <c r="AK98" s="107"/>
      <c r="AL98" s="107"/>
      <c r="AM98" s="107" t="str">
        <f t="shared" si="123"/>
        <v>１３
期
間
目</v>
      </c>
      <c r="AN98" s="107" t="str">
        <f>IF(COUNTIF(AI46:AU46,"未達成")&gt;=1,"未達成","")</f>
        <v/>
      </c>
      <c r="AO98" s="107"/>
      <c r="AP98" s="58"/>
      <c r="AQ98" s="109"/>
      <c r="AR98" s="109"/>
      <c r="AS98" s="19"/>
      <c r="AT98" s="19"/>
      <c r="AU98" s="19"/>
      <c r="AV98" s="19"/>
      <c r="AW98" s="19"/>
      <c r="AX98" s="19"/>
      <c r="BG98" s="103"/>
    </row>
    <row r="99" spans="1:61" s="18" customFormat="1" ht="12.75" customHeight="1" x14ac:dyDescent="0.2">
      <c r="A99" s="47"/>
      <c r="B99" s="57"/>
      <c r="C99" s="45">
        <v>13</v>
      </c>
      <c r="D99" s="46">
        <f t="shared" si="121"/>
        <v>46202</v>
      </c>
      <c r="E99" s="46">
        <f t="shared" si="122"/>
        <v>46203</v>
      </c>
      <c r="F99" s="46">
        <f t="shared" si="122"/>
        <v>46204</v>
      </c>
      <c r="G99" s="46">
        <f t="shared" si="122"/>
        <v>46205</v>
      </c>
      <c r="H99" s="46">
        <f t="shared" si="122"/>
        <v>46206</v>
      </c>
      <c r="I99" s="46">
        <f t="shared" si="122"/>
        <v>46207</v>
      </c>
      <c r="J99" s="46">
        <f t="shared" si="122"/>
        <v>46208</v>
      </c>
      <c r="K99" s="46">
        <f t="shared" si="122"/>
        <v>46209</v>
      </c>
      <c r="L99" s="46">
        <f t="shared" si="122"/>
        <v>46210</v>
      </c>
      <c r="M99" s="46">
        <f t="shared" si="122"/>
        <v>46211</v>
      </c>
      <c r="N99" s="46">
        <f t="shared" si="122"/>
        <v>46212</v>
      </c>
      <c r="O99" s="46">
        <f t="shared" si="122"/>
        <v>46213</v>
      </c>
      <c r="P99" s="46">
        <f t="shared" si="122"/>
        <v>46214</v>
      </c>
      <c r="Q99" s="46">
        <f t="shared" si="122"/>
        <v>46215</v>
      </c>
      <c r="R99" s="46">
        <f t="shared" si="122"/>
        <v>46216</v>
      </c>
      <c r="S99" s="46">
        <f t="shared" si="122"/>
        <v>46217</v>
      </c>
      <c r="T99" s="46">
        <f t="shared" si="122"/>
        <v>46218</v>
      </c>
      <c r="U99" s="46">
        <f t="shared" si="119"/>
        <v>46219</v>
      </c>
      <c r="V99" s="46">
        <f t="shared" si="119"/>
        <v>46220</v>
      </c>
      <c r="W99" s="46">
        <f t="shared" si="120"/>
        <v>46221</v>
      </c>
      <c r="X99" s="46">
        <f t="shared" si="120"/>
        <v>46222</v>
      </c>
      <c r="Y99" s="46">
        <f t="shared" si="120"/>
        <v>46223</v>
      </c>
      <c r="Z99" s="46">
        <f t="shared" si="120"/>
        <v>46224</v>
      </c>
      <c r="AA99" s="46">
        <f t="shared" si="120"/>
        <v>46225</v>
      </c>
      <c r="AB99" s="46">
        <f t="shared" si="120"/>
        <v>46226</v>
      </c>
      <c r="AC99" s="46">
        <f t="shared" si="120"/>
        <v>46227</v>
      </c>
      <c r="AD99" s="46">
        <f t="shared" si="120"/>
        <v>46228</v>
      </c>
      <c r="AE99" s="46">
        <f t="shared" si="120"/>
        <v>46229</v>
      </c>
      <c r="AF99" s="47"/>
      <c r="AG99" s="47"/>
      <c r="AH99" s="47"/>
      <c r="AI99" s="107" t="str">
        <f>B47</f>
        <v>１４
期
間
目</v>
      </c>
      <c r="AJ99" s="133" t="str">
        <f>AY53</f>
        <v/>
      </c>
      <c r="AK99" s="107"/>
      <c r="AL99" s="107"/>
      <c r="AM99" s="107" t="str">
        <f t="shared" si="123"/>
        <v>１４
期
間
目</v>
      </c>
      <c r="AN99" s="107" t="str">
        <f>IF(COUNTIF(AI53:AU53,"未達成")&gt;=1,"未達成","")</f>
        <v/>
      </c>
      <c r="AO99" s="107"/>
      <c r="AP99" s="58"/>
      <c r="AQ99" s="109"/>
      <c r="AR99" s="109"/>
      <c r="AS99" s="19"/>
      <c r="AT99" s="19"/>
      <c r="AU99" s="19"/>
      <c r="AV99" s="19"/>
      <c r="AW99" s="19"/>
      <c r="AX99" s="19"/>
      <c r="BG99" s="103"/>
    </row>
    <row r="100" spans="1:61" s="18" customFormat="1" ht="12.75" customHeight="1" x14ac:dyDescent="0.2">
      <c r="A100" s="47"/>
      <c r="B100" s="57"/>
      <c r="C100" s="45">
        <v>14</v>
      </c>
      <c r="D100" s="46">
        <f t="shared" si="121"/>
        <v>46230</v>
      </c>
      <c r="E100" s="46">
        <f t="shared" si="122"/>
        <v>46231</v>
      </c>
      <c r="F100" s="46">
        <f t="shared" si="122"/>
        <v>46232</v>
      </c>
      <c r="G100" s="46">
        <f t="shared" si="122"/>
        <v>46233</v>
      </c>
      <c r="H100" s="46">
        <f t="shared" si="122"/>
        <v>46234</v>
      </c>
      <c r="I100" s="46">
        <f t="shared" si="122"/>
        <v>46235</v>
      </c>
      <c r="J100" s="46">
        <f t="shared" si="122"/>
        <v>46236</v>
      </c>
      <c r="K100" s="46">
        <f t="shared" si="122"/>
        <v>46237</v>
      </c>
      <c r="L100" s="46">
        <f t="shared" si="122"/>
        <v>46238</v>
      </c>
      <c r="M100" s="46">
        <f t="shared" si="122"/>
        <v>46239</v>
      </c>
      <c r="N100" s="46">
        <f t="shared" si="122"/>
        <v>46240</v>
      </c>
      <c r="O100" s="46">
        <f t="shared" si="122"/>
        <v>46241</v>
      </c>
      <c r="P100" s="46">
        <f t="shared" si="122"/>
        <v>46242</v>
      </c>
      <c r="Q100" s="46">
        <f t="shared" si="122"/>
        <v>46243</v>
      </c>
      <c r="R100" s="46">
        <f t="shared" si="122"/>
        <v>46244</v>
      </c>
      <c r="S100" s="46">
        <f t="shared" si="122"/>
        <v>46245</v>
      </c>
      <c r="T100" s="46">
        <f t="shared" si="122"/>
        <v>46246</v>
      </c>
      <c r="U100" s="46">
        <f t="shared" si="119"/>
        <v>46247</v>
      </c>
      <c r="V100" s="46">
        <f t="shared" si="119"/>
        <v>46248</v>
      </c>
      <c r="W100" s="46">
        <f t="shared" si="120"/>
        <v>46249</v>
      </c>
      <c r="X100" s="46">
        <f t="shared" si="120"/>
        <v>46250</v>
      </c>
      <c r="Y100" s="46">
        <f t="shared" si="120"/>
        <v>46251</v>
      </c>
      <c r="Z100" s="46">
        <f t="shared" si="120"/>
        <v>46252</v>
      </c>
      <c r="AA100" s="46">
        <f t="shared" si="120"/>
        <v>46253</v>
      </c>
      <c r="AB100" s="46">
        <f t="shared" si="120"/>
        <v>46254</v>
      </c>
      <c r="AC100" s="46">
        <f t="shared" si="120"/>
        <v>46255</v>
      </c>
      <c r="AD100" s="46">
        <f t="shared" si="120"/>
        <v>46256</v>
      </c>
      <c r="AE100" s="46">
        <f t="shared" si="120"/>
        <v>46257</v>
      </c>
      <c r="AF100" s="47"/>
      <c r="AG100" s="47"/>
      <c r="AH100" s="47"/>
      <c r="AI100" s="107" t="str">
        <f>B54</f>
        <v>１５
期
間
目</v>
      </c>
      <c r="AJ100" s="133" t="str">
        <f>AY60</f>
        <v/>
      </c>
      <c r="AK100" s="107"/>
      <c r="AL100" s="107"/>
      <c r="AM100" s="107" t="str">
        <f t="shared" si="123"/>
        <v>１５
期
間
目</v>
      </c>
      <c r="AN100" s="107" t="str">
        <f>IF(COUNTIF(AI60:AU60,"未達成")&gt;=1,"未達成","")</f>
        <v/>
      </c>
      <c r="AO100" s="107"/>
      <c r="AP100" s="58"/>
      <c r="AQ100" s="109"/>
      <c r="AR100" s="109"/>
      <c r="AS100" s="19"/>
      <c r="AT100" s="19"/>
      <c r="AU100" s="19"/>
      <c r="AV100" s="19"/>
      <c r="AW100" s="19"/>
      <c r="AX100" s="19"/>
      <c r="AZ100" s="19"/>
      <c r="BG100" s="103"/>
    </row>
    <row r="101" spans="1:61" s="18" customFormat="1" ht="12.75" customHeight="1" x14ac:dyDescent="0.2">
      <c r="A101" s="47"/>
      <c r="B101" s="57"/>
      <c r="C101" s="45">
        <v>15</v>
      </c>
      <c r="D101" s="46">
        <f t="shared" si="121"/>
        <v>46258</v>
      </c>
      <c r="E101" s="46">
        <f t="shared" si="122"/>
        <v>46259</v>
      </c>
      <c r="F101" s="46">
        <f t="shared" si="122"/>
        <v>46260</v>
      </c>
      <c r="G101" s="46">
        <f t="shared" si="122"/>
        <v>46261</v>
      </c>
      <c r="H101" s="46">
        <f t="shared" si="122"/>
        <v>46262</v>
      </c>
      <c r="I101" s="46">
        <f t="shared" si="122"/>
        <v>46263</v>
      </c>
      <c r="J101" s="46">
        <f t="shared" si="122"/>
        <v>46264</v>
      </c>
      <c r="K101" s="46">
        <f t="shared" si="122"/>
        <v>46265</v>
      </c>
      <c r="L101" s="46">
        <f t="shared" si="122"/>
        <v>46266</v>
      </c>
      <c r="M101" s="46">
        <f t="shared" si="122"/>
        <v>46267</v>
      </c>
      <c r="N101" s="46">
        <f t="shared" si="122"/>
        <v>46268</v>
      </c>
      <c r="O101" s="46">
        <f t="shared" si="122"/>
        <v>46269</v>
      </c>
      <c r="P101" s="46">
        <f t="shared" si="122"/>
        <v>46270</v>
      </c>
      <c r="Q101" s="46">
        <f t="shared" si="122"/>
        <v>46271</v>
      </c>
      <c r="R101" s="46">
        <f t="shared" si="122"/>
        <v>46272</v>
      </c>
      <c r="S101" s="46">
        <f t="shared" si="122"/>
        <v>46273</v>
      </c>
      <c r="T101" s="46">
        <f t="shared" si="122"/>
        <v>46274</v>
      </c>
      <c r="U101" s="46">
        <f t="shared" si="119"/>
        <v>46275</v>
      </c>
      <c r="V101" s="46">
        <f t="shared" si="119"/>
        <v>46276</v>
      </c>
      <c r="W101" s="46">
        <f t="shared" si="120"/>
        <v>46277</v>
      </c>
      <c r="X101" s="46">
        <f t="shared" si="120"/>
        <v>46278</v>
      </c>
      <c r="Y101" s="46">
        <f t="shared" si="120"/>
        <v>46279</v>
      </c>
      <c r="Z101" s="46">
        <f t="shared" si="120"/>
        <v>46280</v>
      </c>
      <c r="AA101" s="46">
        <f t="shared" si="120"/>
        <v>46281</v>
      </c>
      <c r="AB101" s="46">
        <f t="shared" si="120"/>
        <v>46282</v>
      </c>
      <c r="AC101" s="46">
        <f t="shared" si="120"/>
        <v>46283</v>
      </c>
      <c r="AD101" s="46">
        <f t="shared" si="120"/>
        <v>46284</v>
      </c>
      <c r="AE101" s="46">
        <f t="shared" si="120"/>
        <v>46285</v>
      </c>
      <c r="AF101" s="47"/>
      <c r="AG101" s="47"/>
      <c r="AH101" s="47"/>
      <c r="AI101" s="135" t="str">
        <f>B61</f>
        <v>１６
期
間
目</v>
      </c>
      <c r="AJ101" s="136" t="str">
        <f>AY67</f>
        <v/>
      </c>
      <c r="AK101" s="135"/>
      <c r="AL101" s="135"/>
      <c r="AM101" s="135" t="str">
        <f t="shared" si="123"/>
        <v>１６
期
間
目</v>
      </c>
      <c r="AN101" s="135" t="str">
        <f>IF(COUNTIF(AI67:AU67,"未達成")&gt;=1,"未達成","")</f>
        <v/>
      </c>
      <c r="AO101" s="135"/>
      <c r="AP101" s="58"/>
      <c r="AQ101" s="109"/>
      <c r="AR101" s="109"/>
      <c r="AS101" s="19"/>
      <c r="AT101" s="19"/>
      <c r="AU101" s="19"/>
      <c r="AV101" s="19"/>
      <c r="AW101" s="19"/>
      <c r="AX101" s="19"/>
      <c r="AZ101" s="19"/>
      <c r="BG101" s="103"/>
    </row>
    <row r="102" spans="1:61" s="18" customFormat="1" ht="12.75" customHeight="1" x14ac:dyDescent="0.2">
      <c r="A102" s="47"/>
      <c r="B102" s="57"/>
      <c r="C102" s="45">
        <v>16</v>
      </c>
      <c r="D102" s="46">
        <f t="shared" si="121"/>
        <v>46286</v>
      </c>
      <c r="E102" s="46">
        <f t="shared" si="122"/>
        <v>46287</v>
      </c>
      <c r="F102" s="46">
        <f t="shared" si="122"/>
        <v>46288</v>
      </c>
      <c r="G102" s="46">
        <f t="shared" si="122"/>
        <v>46289</v>
      </c>
      <c r="H102" s="46">
        <f t="shared" si="122"/>
        <v>46290</v>
      </c>
      <c r="I102" s="46">
        <f t="shared" si="122"/>
        <v>46291</v>
      </c>
      <c r="J102" s="46">
        <f t="shared" si="122"/>
        <v>46292</v>
      </c>
      <c r="K102" s="46">
        <f t="shared" si="122"/>
        <v>46293</v>
      </c>
      <c r="L102" s="46">
        <f t="shared" si="122"/>
        <v>46294</v>
      </c>
      <c r="M102" s="46">
        <f t="shared" si="122"/>
        <v>46295</v>
      </c>
      <c r="N102" s="46">
        <f t="shared" si="122"/>
        <v>46296</v>
      </c>
      <c r="O102" s="46">
        <f t="shared" si="122"/>
        <v>46297</v>
      </c>
      <c r="P102" s="46">
        <f t="shared" si="122"/>
        <v>46298</v>
      </c>
      <c r="Q102" s="46">
        <f t="shared" si="122"/>
        <v>46299</v>
      </c>
      <c r="R102" s="46">
        <f t="shared" si="122"/>
        <v>46300</v>
      </c>
      <c r="S102" s="46">
        <f t="shared" si="122"/>
        <v>46301</v>
      </c>
      <c r="T102" s="46">
        <f t="shared" si="122"/>
        <v>46302</v>
      </c>
      <c r="U102" s="46">
        <f t="shared" si="119"/>
        <v>46303</v>
      </c>
      <c r="V102" s="46">
        <f t="shared" si="119"/>
        <v>46304</v>
      </c>
      <c r="W102" s="46">
        <f t="shared" si="120"/>
        <v>46305</v>
      </c>
      <c r="X102" s="46">
        <f t="shared" si="120"/>
        <v>46306</v>
      </c>
      <c r="Y102" s="46">
        <f t="shared" si="120"/>
        <v>46307</v>
      </c>
      <c r="Z102" s="46">
        <f t="shared" si="120"/>
        <v>46308</v>
      </c>
      <c r="AA102" s="46">
        <f t="shared" si="120"/>
        <v>46309</v>
      </c>
      <c r="AB102" s="46">
        <f t="shared" si="120"/>
        <v>46310</v>
      </c>
      <c r="AC102" s="46">
        <f t="shared" si="120"/>
        <v>46311</v>
      </c>
      <c r="AD102" s="46">
        <f t="shared" si="120"/>
        <v>46312</v>
      </c>
      <c r="AE102" s="46">
        <f t="shared" si="120"/>
        <v>46313</v>
      </c>
      <c r="AF102" s="47"/>
      <c r="AG102" s="47"/>
      <c r="AH102" s="47"/>
      <c r="AK102" s="47"/>
      <c r="AL102" s="47"/>
      <c r="AM102" s="47"/>
      <c r="AN102" s="47"/>
      <c r="AO102" s="47"/>
      <c r="AP102" s="58"/>
      <c r="AQ102" s="109"/>
      <c r="AR102" s="109"/>
      <c r="AS102" s="19"/>
      <c r="AT102" s="19"/>
      <c r="AU102" s="19"/>
      <c r="AV102" s="19"/>
      <c r="AW102" s="19"/>
      <c r="AX102" s="19"/>
      <c r="AZ102" s="19"/>
      <c r="BG102" s="103"/>
    </row>
    <row r="103" spans="1:61" s="18" customFormat="1" ht="12.75" customHeight="1" x14ac:dyDescent="0.2">
      <c r="A103" s="47"/>
      <c r="B103" s="57"/>
      <c r="C103" s="45">
        <v>17</v>
      </c>
      <c r="D103" s="46">
        <f t="shared" si="121"/>
        <v>46314</v>
      </c>
      <c r="E103" s="46">
        <f t="shared" si="122"/>
        <v>46315</v>
      </c>
      <c r="F103" s="46">
        <f t="shared" si="122"/>
        <v>46316</v>
      </c>
      <c r="G103" s="46">
        <f t="shared" si="122"/>
        <v>46317</v>
      </c>
      <c r="H103" s="46">
        <f t="shared" si="122"/>
        <v>46318</v>
      </c>
      <c r="I103" s="46">
        <f t="shared" si="122"/>
        <v>46319</v>
      </c>
      <c r="J103" s="46">
        <f t="shared" si="122"/>
        <v>46320</v>
      </c>
      <c r="K103" s="46">
        <f t="shared" si="122"/>
        <v>46321</v>
      </c>
      <c r="L103" s="46">
        <f t="shared" si="122"/>
        <v>46322</v>
      </c>
      <c r="M103" s="46">
        <f t="shared" si="122"/>
        <v>46323</v>
      </c>
      <c r="N103" s="46">
        <f t="shared" si="122"/>
        <v>46324</v>
      </c>
      <c r="O103" s="46">
        <f t="shared" si="122"/>
        <v>46325</v>
      </c>
      <c r="P103" s="46">
        <f t="shared" si="122"/>
        <v>46326</v>
      </c>
      <c r="Q103" s="46">
        <f t="shared" si="122"/>
        <v>46327</v>
      </c>
      <c r="R103" s="46">
        <f t="shared" si="122"/>
        <v>46328</v>
      </c>
      <c r="S103" s="46">
        <f t="shared" si="122"/>
        <v>46329</v>
      </c>
      <c r="T103" s="46">
        <f t="shared" si="122"/>
        <v>46330</v>
      </c>
      <c r="U103" s="46">
        <f t="shared" ref="U103:AE118" si="124">T103+1</f>
        <v>46331</v>
      </c>
      <c r="V103" s="46">
        <f t="shared" si="124"/>
        <v>46332</v>
      </c>
      <c r="W103" s="46">
        <f t="shared" si="124"/>
        <v>46333</v>
      </c>
      <c r="X103" s="46">
        <f t="shared" si="124"/>
        <v>46334</v>
      </c>
      <c r="Y103" s="46">
        <f t="shared" si="124"/>
        <v>46335</v>
      </c>
      <c r="Z103" s="46">
        <f t="shared" si="124"/>
        <v>46336</v>
      </c>
      <c r="AA103" s="46">
        <f t="shared" si="124"/>
        <v>46337</v>
      </c>
      <c r="AB103" s="46">
        <f t="shared" si="124"/>
        <v>46338</v>
      </c>
      <c r="AC103" s="46">
        <f t="shared" si="124"/>
        <v>46339</v>
      </c>
      <c r="AD103" s="46">
        <f t="shared" si="124"/>
        <v>46340</v>
      </c>
      <c r="AE103" s="46">
        <f t="shared" si="124"/>
        <v>46341</v>
      </c>
      <c r="AF103" s="47"/>
      <c r="AG103" s="47"/>
      <c r="AH103" s="47"/>
      <c r="AK103" s="47"/>
      <c r="AL103" s="47"/>
      <c r="AM103" s="47"/>
      <c r="AN103" s="47"/>
      <c r="AO103" s="47"/>
      <c r="AP103" s="58"/>
      <c r="AQ103" s="109"/>
      <c r="AR103" s="109"/>
      <c r="AS103" s="19"/>
      <c r="AT103" s="19"/>
      <c r="AU103" s="19"/>
      <c r="AV103" s="19"/>
      <c r="AW103" s="19"/>
      <c r="AX103" s="19"/>
      <c r="AZ103" s="19"/>
      <c r="BG103" s="103"/>
    </row>
    <row r="104" spans="1:61" s="18" customFormat="1" ht="12.75" customHeight="1" x14ac:dyDescent="0.2">
      <c r="A104" s="47"/>
      <c r="B104" s="57"/>
      <c r="C104" s="45">
        <v>18</v>
      </c>
      <c r="D104" s="46">
        <f t="shared" si="121"/>
        <v>46342</v>
      </c>
      <c r="E104" s="46">
        <f t="shared" si="122"/>
        <v>46343</v>
      </c>
      <c r="F104" s="46">
        <f t="shared" si="122"/>
        <v>46344</v>
      </c>
      <c r="G104" s="46">
        <f t="shared" si="122"/>
        <v>46345</v>
      </c>
      <c r="H104" s="46">
        <f t="shared" si="122"/>
        <v>46346</v>
      </c>
      <c r="I104" s="46">
        <f t="shared" si="122"/>
        <v>46347</v>
      </c>
      <c r="J104" s="46">
        <f t="shared" si="122"/>
        <v>46348</v>
      </c>
      <c r="K104" s="46">
        <f t="shared" si="122"/>
        <v>46349</v>
      </c>
      <c r="L104" s="46">
        <f t="shared" si="122"/>
        <v>46350</v>
      </c>
      <c r="M104" s="46">
        <f t="shared" si="122"/>
        <v>46351</v>
      </c>
      <c r="N104" s="46">
        <f t="shared" si="122"/>
        <v>46352</v>
      </c>
      <c r="O104" s="46">
        <f t="shared" si="122"/>
        <v>46353</v>
      </c>
      <c r="P104" s="46">
        <f t="shared" si="122"/>
        <v>46354</v>
      </c>
      <c r="Q104" s="46">
        <f t="shared" si="122"/>
        <v>46355</v>
      </c>
      <c r="R104" s="46">
        <f t="shared" si="122"/>
        <v>46356</v>
      </c>
      <c r="S104" s="46">
        <f t="shared" si="122"/>
        <v>46357</v>
      </c>
      <c r="T104" s="46">
        <f t="shared" ref="Q104:AE119" si="125">S104+1</f>
        <v>46358</v>
      </c>
      <c r="U104" s="46">
        <f t="shared" si="125"/>
        <v>46359</v>
      </c>
      <c r="V104" s="46">
        <f t="shared" si="125"/>
        <v>46360</v>
      </c>
      <c r="W104" s="46">
        <f t="shared" si="125"/>
        <v>46361</v>
      </c>
      <c r="X104" s="46">
        <f t="shared" si="125"/>
        <v>46362</v>
      </c>
      <c r="Y104" s="46">
        <f t="shared" si="125"/>
        <v>46363</v>
      </c>
      <c r="Z104" s="46">
        <f t="shared" si="125"/>
        <v>46364</v>
      </c>
      <c r="AA104" s="46">
        <f t="shared" si="124"/>
        <v>46365</v>
      </c>
      <c r="AB104" s="46">
        <f t="shared" si="125"/>
        <v>46366</v>
      </c>
      <c r="AC104" s="46">
        <f t="shared" si="125"/>
        <v>46367</v>
      </c>
      <c r="AD104" s="46">
        <f t="shared" si="125"/>
        <v>46368</v>
      </c>
      <c r="AE104" s="46">
        <f t="shared" si="125"/>
        <v>46369</v>
      </c>
      <c r="AF104" s="47"/>
      <c r="AG104" s="47"/>
      <c r="AH104" s="47"/>
      <c r="AK104" s="44"/>
      <c r="AL104" s="44"/>
      <c r="AM104" s="44"/>
      <c r="AN104" s="44"/>
      <c r="AO104" s="44"/>
      <c r="AP104" s="58"/>
      <c r="AQ104" s="109"/>
      <c r="AR104" s="109"/>
      <c r="AS104" s="19"/>
      <c r="AT104" s="19"/>
      <c r="AU104" s="19"/>
      <c r="AV104" s="19"/>
      <c r="AW104" s="19"/>
      <c r="AX104" s="19"/>
      <c r="AZ104" s="19"/>
      <c r="BA104" s="19"/>
      <c r="BB104" s="19"/>
      <c r="BG104" s="103"/>
    </row>
    <row r="105" spans="1:61" s="18" customFormat="1" ht="12.75" customHeight="1" x14ac:dyDescent="0.2">
      <c r="A105" s="47"/>
      <c r="B105" s="57"/>
      <c r="C105" s="45">
        <v>19</v>
      </c>
      <c r="D105" s="46">
        <f t="shared" si="121"/>
        <v>46370</v>
      </c>
      <c r="E105" s="46">
        <f t="shared" ref="E105:T120" si="126">D105+1</f>
        <v>46371</v>
      </c>
      <c r="F105" s="46">
        <f t="shared" si="126"/>
        <v>46372</v>
      </c>
      <c r="G105" s="46">
        <f t="shared" si="126"/>
        <v>46373</v>
      </c>
      <c r="H105" s="46">
        <f t="shared" si="126"/>
        <v>46374</v>
      </c>
      <c r="I105" s="46">
        <f t="shared" si="126"/>
        <v>46375</v>
      </c>
      <c r="J105" s="46">
        <f t="shared" si="126"/>
        <v>46376</v>
      </c>
      <c r="K105" s="46">
        <f t="shared" si="126"/>
        <v>46377</v>
      </c>
      <c r="L105" s="46">
        <f t="shared" si="126"/>
        <v>46378</v>
      </c>
      <c r="M105" s="46">
        <f t="shared" si="126"/>
        <v>46379</v>
      </c>
      <c r="N105" s="46">
        <f t="shared" si="126"/>
        <v>46380</v>
      </c>
      <c r="O105" s="46">
        <f t="shared" si="126"/>
        <v>46381</v>
      </c>
      <c r="P105" s="46">
        <f t="shared" si="126"/>
        <v>46382</v>
      </c>
      <c r="Q105" s="46">
        <f t="shared" si="126"/>
        <v>46383</v>
      </c>
      <c r="R105" s="46">
        <f t="shared" si="126"/>
        <v>46384</v>
      </c>
      <c r="S105" s="46">
        <f t="shared" si="126"/>
        <v>46385</v>
      </c>
      <c r="T105" s="46">
        <f t="shared" si="126"/>
        <v>46386</v>
      </c>
      <c r="U105" s="46">
        <f t="shared" si="125"/>
        <v>46387</v>
      </c>
      <c r="V105" s="46">
        <f t="shared" si="125"/>
        <v>46388</v>
      </c>
      <c r="W105" s="46">
        <f t="shared" si="125"/>
        <v>46389</v>
      </c>
      <c r="X105" s="46">
        <f t="shared" si="125"/>
        <v>46390</v>
      </c>
      <c r="Y105" s="46">
        <f t="shared" si="125"/>
        <v>46391</v>
      </c>
      <c r="Z105" s="46">
        <f t="shared" si="125"/>
        <v>46392</v>
      </c>
      <c r="AA105" s="46">
        <f t="shared" si="124"/>
        <v>46393</v>
      </c>
      <c r="AB105" s="46">
        <f t="shared" si="125"/>
        <v>46394</v>
      </c>
      <c r="AC105" s="46">
        <f t="shared" si="125"/>
        <v>46395</v>
      </c>
      <c r="AD105" s="46">
        <f t="shared" si="125"/>
        <v>46396</v>
      </c>
      <c r="AE105" s="46">
        <f t="shared" si="125"/>
        <v>46397</v>
      </c>
      <c r="AF105" s="47"/>
      <c r="AG105" s="47"/>
      <c r="AH105" s="47"/>
      <c r="AI105" s="47"/>
      <c r="AJ105" s="47"/>
      <c r="AK105" s="44"/>
      <c r="AL105" s="44"/>
      <c r="AM105" s="44"/>
      <c r="AN105" s="44"/>
      <c r="AO105" s="44"/>
      <c r="AP105" s="58"/>
      <c r="AQ105" s="109"/>
      <c r="AR105" s="109"/>
      <c r="AS105" s="19"/>
      <c r="AT105" s="19"/>
      <c r="AU105" s="19"/>
      <c r="AV105" s="19"/>
      <c r="AW105" s="19"/>
      <c r="AX105" s="19"/>
      <c r="AZ105" s="19"/>
      <c r="BA105" s="19"/>
      <c r="BB105" s="19"/>
      <c r="BG105" s="103"/>
    </row>
    <row r="106" spans="1:61" s="18" customFormat="1" ht="12.75" customHeight="1" x14ac:dyDescent="0.2">
      <c r="A106" s="47"/>
      <c r="B106" s="57"/>
      <c r="C106" s="45">
        <v>20</v>
      </c>
      <c r="D106" s="46">
        <f t="shared" si="121"/>
        <v>46398</v>
      </c>
      <c r="E106" s="46">
        <f t="shared" si="126"/>
        <v>46399</v>
      </c>
      <c r="F106" s="46">
        <f t="shared" si="126"/>
        <v>46400</v>
      </c>
      <c r="G106" s="46">
        <f t="shared" si="126"/>
        <v>46401</v>
      </c>
      <c r="H106" s="46">
        <f t="shared" si="126"/>
        <v>46402</v>
      </c>
      <c r="I106" s="46">
        <f t="shared" si="126"/>
        <v>46403</v>
      </c>
      <c r="J106" s="46">
        <f t="shared" si="126"/>
        <v>46404</v>
      </c>
      <c r="K106" s="46">
        <f t="shared" si="126"/>
        <v>46405</v>
      </c>
      <c r="L106" s="46">
        <f t="shared" si="126"/>
        <v>46406</v>
      </c>
      <c r="M106" s="46">
        <f t="shared" si="126"/>
        <v>46407</v>
      </c>
      <c r="N106" s="46">
        <f t="shared" si="126"/>
        <v>46408</v>
      </c>
      <c r="O106" s="46">
        <f t="shared" si="126"/>
        <v>46409</v>
      </c>
      <c r="P106" s="46">
        <f t="shared" si="126"/>
        <v>46410</v>
      </c>
      <c r="Q106" s="46">
        <f t="shared" si="126"/>
        <v>46411</v>
      </c>
      <c r="R106" s="46">
        <f t="shared" si="126"/>
        <v>46412</v>
      </c>
      <c r="S106" s="46">
        <f t="shared" si="126"/>
        <v>46413</v>
      </c>
      <c r="T106" s="46">
        <f t="shared" si="126"/>
        <v>46414</v>
      </c>
      <c r="U106" s="46">
        <f t="shared" si="125"/>
        <v>46415</v>
      </c>
      <c r="V106" s="46">
        <f t="shared" si="125"/>
        <v>46416</v>
      </c>
      <c r="W106" s="46">
        <f t="shared" si="125"/>
        <v>46417</v>
      </c>
      <c r="X106" s="46">
        <f t="shared" si="125"/>
        <v>46418</v>
      </c>
      <c r="Y106" s="46">
        <f t="shared" si="125"/>
        <v>46419</v>
      </c>
      <c r="Z106" s="46">
        <f t="shared" si="125"/>
        <v>46420</v>
      </c>
      <c r="AA106" s="46">
        <f t="shared" si="124"/>
        <v>46421</v>
      </c>
      <c r="AB106" s="46">
        <f t="shared" si="125"/>
        <v>46422</v>
      </c>
      <c r="AC106" s="46">
        <f t="shared" si="125"/>
        <v>46423</v>
      </c>
      <c r="AD106" s="46">
        <f t="shared" si="125"/>
        <v>46424</v>
      </c>
      <c r="AE106" s="46">
        <f t="shared" si="125"/>
        <v>46425</v>
      </c>
      <c r="AF106" s="47"/>
      <c r="AG106" s="47"/>
      <c r="AH106" s="47"/>
      <c r="AI106" s="47"/>
      <c r="AJ106" s="47"/>
      <c r="AK106" s="44"/>
      <c r="AL106" s="44"/>
      <c r="AM106" s="44"/>
      <c r="AN106" s="44"/>
      <c r="AO106" s="44"/>
      <c r="AP106" s="58"/>
      <c r="AQ106" s="19"/>
      <c r="AR106" s="19"/>
      <c r="AS106" s="19"/>
      <c r="AT106" s="19"/>
      <c r="AU106" s="19"/>
      <c r="AV106" s="19"/>
      <c r="AW106" s="19"/>
      <c r="AX106" s="19"/>
      <c r="AZ106" s="19"/>
      <c r="BA106" s="19"/>
      <c r="BB106" s="19"/>
      <c r="BC106" s="19"/>
      <c r="BG106" s="103"/>
    </row>
    <row r="107" spans="1:61" s="18" customFormat="1" ht="12.75" customHeight="1" x14ac:dyDescent="0.2">
      <c r="A107" s="47"/>
      <c r="B107" s="57"/>
      <c r="C107" s="45">
        <v>21</v>
      </c>
      <c r="D107" s="46">
        <f t="shared" si="121"/>
        <v>46426</v>
      </c>
      <c r="E107" s="46">
        <f t="shared" si="126"/>
        <v>46427</v>
      </c>
      <c r="F107" s="46">
        <f t="shared" si="126"/>
        <v>46428</v>
      </c>
      <c r="G107" s="46">
        <f t="shared" si="126"/>
        <v>46429</v>
      </c>
      <c r="H107" s="46">
        <f t="shared" si="126"/>
        <v>46430</v>
      </c>
      <c r="I107" s="46">
        <f t="shared" si="126"/>
        <v>46431</v>
      </c>
      <c r="J107" s="46">
        <f t="shared" si="126"/>
        <v>46432</v>
      </c>
      <c r="K107" s="46">
        <f t="shared" si="126"/>
        <v>46433</v>
      </c>
      <c r="L107" s="46">
        <f t="shared" si="126"/>
        <v>46434</v>
      </c>
      <c r="M107" s="46">
        <f t="shared" si="126"/>
        <v>46435</v>
      </c>
      <c r="N107" s="46">
        <f t="shared" si="126"/>
        <v>46436</v>
      </c>
      <c r="O107" s="46">
        <f t="shared" si="126"/>
        <v>46437</v>
      </c>
      <c r="P107" s="46">
        <f t="shared" si="126"/>
        <v>46438</v>
      </c>
      <c r="Q107" s="46">
        <f t="shared" si="126"/>
        <v>46439</v>
      </c>
      <c r="R107" s="46">
        <f t="shared" si="126"/>
        <v>46440</v>
      </c>
      <c r="S107" s="46">
        <f t="shared" si="126"/>
        <v>46441</v>
      </c>
      <c r="T107" s="46">
        <f t="shared" si="126"/>
        <v>46442</v>
      </c>
      <c r="U107" s="46">
        <f t="shared" si="125"/>
        <v>46443</v>
      </c>
      <c r="V107" s="46">
        <f t="shared" si="125"/>
        <v>46444</v>
      </c>
      <c r="W107" s="46">
        <f t="shared" si="125"/>
        <v>46445</v>
      </c>
      <c r="X107" s="46">
        <f t="shared" si="125"/>
        <v>46446</v>
      </c>
      <c r="Y107" s="46">
        <f t="shared" si="125"/>
        <v>46447</v>
      </c>
      <c r="Z107" s="46">
        <f t="shared" si="125"/>
        <v>46448</v>
      </c>
      <c r="AA107" s="46">
        <f t="shared" si="124"/>
        <v>46449</v>
      </c>
      <c r="AB107" s="46">
        <f t="shared" si="125"/>
        <v>46450</v>
      </c>
      <c r="AC107" s="46">
        <f t="shared" si="125"/>
        <v>46451</v>
      </c>
      <c r="AD107" s="46">
        <f t="shared" si="125"/>
        <v>46452</v>
      </c>
      <c r="AE107" s="46">
        <f t="shared" si="125"/>
        <v>46453</v>
      </c>
      <c r="AF107" s="47"/>
      <c r="AG107" s="47"/>
      <c r="AH107" s="47"/>
      <c r="AI107" s="47"/>
      <c r="AJ107" s="47"/>
      <c r="AK107" s="44"/>
      <c r="AL107" s="44"/>
      <c r="AM107" s="44"/>
      <c r="AN107" s="44"/>
      <c r="AO107" s="44"/>
      <c r="AP107" s="58"/>
      <c r="AQ107" s="19"/>
      <c r="AR107" s="19"/>
      <c r="AS107" s="19"/>
      <c r="AT107" s="19"/>
      <c r="AU107" s="19"/>
      <c r="AV107" s="19"/>
      <c r="AW107" s="19"/>
      <c r="AX107" s="19"/>
      <c r="AZ107" s="19"/>
      <c r="BA107" s="19"/>
      <c r="BB107" s="19"/>
      <c r="BC107" s="19"/>
      <c r="BG107" s="103"/>
    </row>
    <row r="108" spans="1:61" s="18" customFormat="1" ht="12.75" customHeight="1" x14ac:dyDescent="0.2">
      <c r="A108" s="44"/>
      <c r="B108" s="57"/>
      <c r="C108" s="45">
        <v>22</v>
      </c>
      <c r="D108" s="46">
        <f t="shared" si="121"/>
        <v>46454</v>
      </c>
      <c r="E108" s="46">
        <f t="shared" si="126"/>
        <v>46455</v>
      </c>
      <c r="F108" s="46">
        <f t="shared" si="126"/>
        <v>46456</v>
      </c>
      <c r="G108" s="46">
        <f t="shared" si="126"/>
        <v>46457</v>
      </c>
      <c r="H108" s="46">
        <f t="shared" si="126"/>
        <v>46458</v>
      </c>
      <c r="I108" s="46">
        <f t="shared" si="126"/>
        <v>46459</v>
      </c>
      <c r="J108" s="46">
        <f t="shared" si="126"/>
        <v>46460</v>
      </c>
      <c r="K108" s="46">
        <f t="shared" si="126"/>
        <v>46461</v>
      </c>
      <c r="L108" s="46">
        <f t="shared" si="126"/>
        <v>46462</v>
      </c>
      <c r="M108" s="46">
        <f t="shared" si="126"/>
        <v>46463</v>
      </c>
      <c r="N108" s="46">
        <f t="shared" si="126"/>
        <v>46464</v>
      </c>
      <c r="O108" s="46">
        <f t="shared" si="126"/>
        <v>46465</v>
      </c>
      <c r="P108" s="46">
        <f t="shared" si="126"/>
        <v>46466</v>
      </c>
      <c r="Q108" s="46">
        <f t="shared" si="126"/>
        <v>46467</v>
      </c>
      <c r="R108" s="46">
        <f t="shared" si="126"/>
        <v>46468</v>
      </c>
      <c r="S108" s="46">
        <f t="shared" si="126"/>
        <v>46469</v>
      </c>
      <c r="T108" s="46">
        <f t="shared" si="126"/>
        <v>46470</v>
      </c>
      <c r="U108" s="46">
        <f t="shared" si="125"/>
        <v>46471</v>
      </c>
      <c r="V108" s="46">
        <f t="shared" si="125"/>
        <v>46472</v>
      </c>
      <c r="W108" s="46">
        <f t="shared" si="125"/>
        <v>46473</v>
      </c>
      <c r="X108" s="46">
        <f t="shared" si="125"/>
        <v>46474</v>
      </c>
      <c r="Y108" s="46">
        <f t="shared" si="125"/>
        <v>46475</v>
      </c>
      <c r="Z108" s="46">
        <f t="shared" si="125"/>
        <v>46476</v>
      </c>
      <c r="AA108" s="46">
        <f t="shared" si="124"/>
        <v>46477</v>
      </c>
      <c r="AB108" s="46">
        <f t="shared" si="125"/>
        <v>46478</v>
      </c>
      <c r="AC108" s="46">
        <f t="shared" si="125"/>
        <v>46479</v>
      </c>
      <c r="AD108" s="46">
        <f t="shared" si="125"/>
        <v>46480</v>
      </c>
      <c r="AE108" s="46">
        <f t="shared" si="125"/>
        <v>46481</v>
      </c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58"/>
      <c r="AQ108" s="19"/>
      <c r="AT108" s="19"/>
      <c r="AU108" s="19"/>
      <c r="AV108" s="19"/>
      <c r="AW108" s="19"/>
      <c r="AX108" s="19"/>
      <c r="AZ108" s="19"/>
      <c r="BA108" s="19"/>
      <c r="BB108" s="19"/>
      <c r="BC108" s="19"/>
      <c r="BG108" s="103"/>
    </row>
    <row r="109" spans="1:61" s="18" customFormat="1" ht="12.75" customHeight="1" x14ac:dyDescent="0.2">
      <c r="A109" s="44"/>
      <c r="B109" s="57"/>
      <c r="C109" s="45">
        <v>23</v>
      </c>
      <c r="D109" s="46">
        <f t="shared" si="121"/>
        <v>46482</v>
      </c>
      <c r="E109" s="46">
        <f t="shared" si="126"/>
        <v>46483</v>
      </c>
      <c r="F109" s="46">
        <f t="shared" si="126"/>
        <v>46484</v>
      </c>
      <c r="G109" s="46">
        <f t="shared" si="126"/>
        <v>46485</v>
      </c>
      <c r="H109" s="46">
        <f t="shared" si="126"/>
        <v>46486</v>
      </c>
      <c r="I109" s="46">
        <f t="shared" si="126"/>
        <v>46487</v>
      </c>
      <c r="J109" s="46">
        <f t="shared" si="126"/>
        <v>46488</v>
      </c>
      <c r="K109" s="46">
        <f t="shared" si="126"/>
        <v>46489</v>
      </c>
      <c r="L109" s="46">
        <f t="shared" si="126"/>
        <v>46490</v>
      </c>
      <c r="M109" s="46">
        <f t="shared" si="126"/>
        <v>46491</v>
      </c>
      <c r="N109" s="46">
        <f t="shared" si="126"/>
        <v>46492</v>
      </c>
      <c r="O109" s="46">
        <f t="shared" si="126"/>
        <v>46493</v>
      </c>
      <c r="P109" s="46">
        <f t="shared" si="126"/>
        <v>46494</v>
      </c>
      <c r="Q109" s="46">
        <f t="shared" si="125"/>
        <v>46495</v>
      </c>
      <c r="R109" s="46">
        <f t="shared" si="125"/>
        <v>46496</v>
      </c>
      <c r="S109" s="46">
        <f t="shared" si="125"/>
        <v>46497</v>
      </c>
      <c r="T109" s="46">
        <f t="shared" si="125"/>
        <v>46498</v>
      </c>
      <c r="U109" s="46">
        <f t="shared" si="125"/>
        <v>46499</v>
      </c>
      <c r="V109" s="46">
        <f t="shared" si="125"/>
        <v>46500</v>
      </c>
      <c r="W109" s="46">
        <f t="shared" si="125"/>
        <v>46501</v>
      </c>
      <c r="X109" s="46">
        <f t="shared" si="125"/>
        <v>46502</v>
      </c>
      <c r="Y109" s="46">
        <f t="shared" si="125"/>
        <v>46503</v>
      </c>
      <c r="Z109" s="46">
        <f t="shared" si="125"/>
        <v>46504</v>
      </c>
      <c r="AA109" s="46">
        <f t="shared" si="124"/>
        <v>46505</v>
      </c>
      <c r="AB109" s="46">
        <f t="shared" si="125"/>
        <v>46506</v>
      </c>
      <c r="AC109" s="46">
        <f t="shared" si="125"/>
        <v>46507</v>
      </c>
      <c r="AD109" s="46">
        <f t="shared" si="125"/>
        <v>46508</v>
      </c>
      <c r="AE109" s="46">
        <f t="shared" si="125"/>
        <v>46509</v>
      </c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58"/>
      <c r="AY109" s="19"/>
      <c r="AZ109" s="19"/>
      <c r="BA109" s="19"/>
      <c r="BB109" s="19"/>
      <c r="BC109" s="19"/>
      <c r="BD109" s="19"/>
      <c r="BE109" s="19"/>
      <c r="BF109" s="19"/>
      <c r="BG109" s="104"/>
      <c r="BH109" s="19"/>
      <c r="BI109" s="19"/>
    </row>
    <row r="110" spans="1:61" s="18" customFormat="1" ht="12.75" customHeight="1" x14ac:dyDescent="0.2">
      <c r="A110" s="44"/>
      <c r="B110" s="57"/>
      <c r="C110" s="45">
        <v>24</v>
      </c>
      <c r="D110" s="46">
        <f t="shared" si="121"/>
        <v>46510</v>
      </c>
      <c r="E110" s="46">
        <f t="shared" si="126"/>
        <v>46511</v>
      </c>
      <c r="F110" s="46">
        <f t="shared" si="126"/>
        <v>46512</v>
      </c>
      <c r="G110" s="46">
        <f t="shared" si="126"/>
        <v>46513</v>
      </c>
      <c r="H110" s="46">
        <f t="shared" si="126"/>
        <v>46514</v>
      </c>
      <c r="I110" s="46">
        <f t="shared" si="126"/>
        <v>46515</v>
      </c>
      <c r="J110" s="46">
        <f t="shared" si="126"/>
        <v>46516</v>
      </c>
      <c r="K110" s="46">
        <f t="shared" si="126"/>
        <v>46517</v>
      </c>
      <c r="L110" s="46">
        <f t="shared" si="126"/>
        <v>46518</v>
      </c>
      <c r="M110" s="46">
        <f t="shared" si="126"/>
        <v>46519</v>
      </c>
      <c r="N110" s="46">
        <f t="shared" si="126"/>
        <v>46520</v>
      </c>
      <c r="O110" s="46">
        <f t="shared" si="126"/>
        <v>46521</v>
      </c>
      <c r="P110" s="46">
        <f t="shared" si="126"/>
        <v>46522</v>
      </c>
      <c r="Q110" s="46">
        <f t="shared" si="125"/>
        <v>46523</v>
      </c>
      <c r="R110" s="46">
        <f t="shared" si="125"/>
        <v>46524</v>
      </c>
      <c r="S110" s="46">
        <f t="shared" si="125"/>
        <v>46525</v>
      </c>
      <c r="T110" s="46">
        <f t="shared" si="125"/>
        <v>46526</v>
      </c>
      <c r="U110" s="46">
        <f t="shared" si="125"/>
        <v>46527</v>
      </c>
      <c r="V110" s="46">
        <f t="shared" si="125"/>
        <v>46528</v>
      </c>
      <c r="W110" s="46">
        <f t="shared" si="125"/>
        <v>46529</v>
      </c>
      <c r="X110" s="46">
        <f t="shared" si="125"/>
        <v>46530</v>
      </c>
      <c r="Y110" s="46">
        <f t="shared" si="125"/>
        <v>46531</v>
      </c>
      <c r="Z110" s="46">
        <f t="shared" si="125"/>
        <v>46532</v>
      </c>
      <c r="AA110" s="46">
        <f t="shared" si="124"/>
        <v>46533</v>
      </c>
      <c r="AB110" s="46">
        <f t="shared" si="125"/>
        <v>46534</v>
      </c>
      <c r="AC110" s="46">
        <f t="shared" si="125"/>
        <v>46535</v>
      </c>
      <c r="AD110" s="46">
        <f t="shared" si="125"/>
        <v>46536</v>
      </c>
      <c r="AE110" s="46">
        <f t="shared" si="125"/>
        <v>46537</v>
      </c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58"/>
      <c r="AY110" s="19"/>
      <c r="AZ110" s="19"/>
      <c r="BA110" s="19"/>
      <c r="BB110" s="19"/>
      <c r="BC110" s="19"/>
      <c r="BD110" s="19"/>
      <c r="BE110" s="19"/>
      <c r="BF110" s="19"/>
      <c r="BG110" s="104"/>
      <c r="BH110" s="19"/>
      <c r="BI110" s="19"/>
    </row>
    <row r="111" spans="1:61" s="19" customFormat="1" ht="12.75" customHeight="1" x14ac:dyDescent="0.2">
      <c r="A111" s="44"/>
      <c r="B111" s="57"/>
      <c r="C111" s="45">
        <v>25</v>
      </c>
      <c r="D111" s="46">
        <f t="shared" si="121"/>
        <v>46538</v>
      </c>
      <c r="E111" s="46">
        <f t="shared" si="126"/>
        <v>46539</v>
      </c>
      <c r="F111" s="46">
        <f t="shared" si="126"/>
        <v>46540</v>
      </c>
      <c r="G111" s="46">
        <f t="shared" si="126"/>
        <v>46541</v>
      </c>
      <c r="H111" s="46">
        <f t="shared" si="126"/>
        <v>46542</v>
      </c>
      <c r="I111" s="46">
        <f t="shared" si="126"/>
        <v>46543</v>
      </c>
      <c r="J111" s="46">
        <f t="shared" si="126"/>
        <v>46544</v>
      </c>
      <c r="K111" s="46">
        <f t="shared" si="126"/>
        <v>46545</v>
      </c>
      <c r="L111" s="46">
        <f t="shared" si="126"/>
        <v>46546</v>
      </c>
      <c r="M111" s="46">
        <f t="shared" si="126"/>
        <v>46547</v>
      </c>
      <c r="N111" s="46">
        <f t="shared" si="126"/>
        <v>46548</v>
      </c>
      <c r="O111" s="46">
        <f t="shared" si="126"/>
        <v>46549</v>
      </c>
      <c r="P111" s="46">
        <f t="shared" si="126"/>
        <v>46550</v>
      </c>
      <c r="Q111" s="46">
        <f t="shared" si="125"/>
        <v>46551</v>
      </c>
      <c r="R111" s="46">
        <f t="shared" si="125"/>
        <v>46552</v>
      </c>
      <c r="S111" s="46">
        <f t="shared" si="125"/>
        <v>46553</v>
      </c>
      <c r="T111" s="46">
        <f t="shared" si="125"/>
        <v>46554</v>
      </c>
      <c r="U111" s="46">
        <f t="shared" si="125"/>
        <v>46555</v>
      </c>
      <c r="V111" s="46">
        <f t="shared" si="125"/>
        <v>46556</v>
      </c>
      <c r="W111" s="46">
        <f t="shared" si="125"/>
        <v>46557</v>
      </c>
      <c r="X111" s="46">
        <f t="shared" si="125"/>
        <v>46558</v>
      </c>
      <c r="Y111" s="46">
        <f t="shared" si="125"/>
        <v>46559</v>
      </c>
      <c r="Z111" s="46">
        <f t="shared" si="125"/>
        <v>46560</v>
      </c>
      <c r="AA111" s="46">
        <f t="shared" si="124"/>
        <v>46561</v>
      </c>
      <c r="AB111" s="46">
        <f t="shared" si="125"/>
        <v>46562</v>
      </c>
      <c r="AC111" s="46">
        <f t="shared" si="125"/>
        <v>46563</v>
      </c>
      <c r="AD111" s="46">
        <f t="shared" si="125"/>
        <v>46564</v>
      </c>
      <c r="AE111" s="46">
        <f t="shared" si="125"/>
        <v>46565</v>
      </c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56"/>
      <c r="AQ111" s="18"/>
      <c r="AR111" s="18"/>
      <c r="AS111" s="18"/>
      <c r="AT111" s="18"/>
      <c r="AU111" s="18"/>
      <c r="AV111" s="18"/>
      <c r="AW111" s="18"/>
      <c r="AX111" s="18"/>
      <c r="BG111" s="104"/>
    </row>
    <row r="112" spans="1:61" s="19" customFormat="1" ht="12.75" customHeight="1" x14ac:dyDescent="0.2">
      <c r="A112" s="44"/>
      <c r="B112" s="57"/>
      <c r="C112" s="45">
        <v>26</v>
      </c>
      <c r="D112" s="46">
        <f t="shared" si="121"/>
        <v>46566</v>
      </c>
      <c r="E112" s="46">
        <f t="shared" si="126"/>
        <v>46567</v>
      </c>
      <c r="F112" s="46">
        <f t="shared" si="126"/>
        <v>46568</v>
      </c>
      <c r="G112" s="46">
        <f t="shared" si="126"/>
        <v>46569</v>
      </c>
      <c r="H112" s="46">
        <f t="shared" si="126"/>
        <v>46570</v>
      </c>
      <c r="I112" s="46">
        <f t="shared" si="126"/>
        <v>46571</v>
      </c>
      <c r="J112" s="46">
        <f t="shared" si="126"/>
        <v>46572</v>
      </c>
      <c r="K112" s="46">
        <f t="shared" si="126"/>
        <v>46573</v>
      </c>
      <c r="L112" s="46">
        <f t="shared" si="126"/>
        <v>46574</v>
      </c>
      <c r="M112" s="46">
        <f t="shared" si="126"/>
        <v>46575</v>
      </c>
      <c r="N112" s="46">
        <f t="shared" si="126"/>
        <v>46576</v>
      </c>
      <c r="O112" s="46">
        <f t="shared" si="126"/>
        <v>46577</v>
      </c>
      <c r="P112" s="46">
        <f t="shared" si="126"/>
        <v>46578</v>
      </c>
      <c r="Q112" s="46">
        <f t="shared" si="125"/>
        <v>46579</v>
      </c>
      <c r="R112" s="46">
        <f t="shared" si="125"/>
        <v>46580</v>
      </c>
      <c r="S112" s="46">
        <f t="shared" si="125"/>
        <v>46581</v>
      </c>
      <c r="T112" s="46">
        <f t="shared" si="125"/>
        <v>46582</v>
      </c>
      <c r="U112" s="46">
        <f t="shared" si="125"/>
        <v>46583</v>
      </c>
      <c r="V112" s="46">
        <f t="shared" si="125"/>
        <v>46584</v>
      </c>
      <c r="W112" s="46">
        <f t="shared" si="125"/>
        <v>46585</v>
      </c>
      <c r="X112" s="46">
        <f t="shared" si="125"/>
        <v>46586</v>
      </c>
      <c r="Y112" s="46">
        <f t="shared" si="125"/>
        <v>46587</v>
      </c>
      <c r="Z112" s="46">
        <f t="shared" si="125"/>
        <v>46588</v>
      </c>
      <c r="AA112" s="46">
        <f t="shared" si="124"/>
        <v>46589</v>
      </c>
      <c r="AB112" s="46">
        <f t="shared" si="125"/>
        <v>46590</v>
      </c>
      <c r="AC112" s="46">
        <f t="shared" si="125"/>
        <v>46591</v>
      </c>
      <c r="AD112" s="46">
        <f t="shared" si="125"/>
        <v>46592</v>
      </c>
      <c r="AE112" s="46">
        <f t="shared" si="125"/>
        <v>46593</v>
      </c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56"/>
      <c r="AQ112" s="18"/>
      <c r="AR112" s="18"/>
      <c r="AS112" s="18"/>
      <c r="AT112" s="18"/>
      <c r="AU112" s="18"/>
      <c r="AV112" s="18"/>
      <c r="AW112" s="18"/>
      <c r="AX112" s="18"/>
      <c r="BG112" s="104"/>
    </row>
    <row r="113" spans="1:59" s="19" customFormat="1" ht="12.75" customHeight="1" x14ac:dyDescent="0.2">
      <c r="A113" s="44"/>
      <c r="B113" s="57"/>
      <c r="C113" s="45">
        <v>27</v>
      </c>
      <c r="D113" s="46">
        <f t="shared" si="121"/>
        <v>46594</v>
      </c>
      <c r="E113" s="46">
        <f t="shared" si="126"/>
        <v>46595</v>
      </c>
      <c r="F113" s="46">
        <f t="shared" si="126"/>
        <v>46596</v>
      </c>
      <c r="G113" s="46">
        <f t="shared" si="126"/>
        <v>46597</v>
      </c>
      <c r="H113" s="46">
        <f t="shared" si="126"/>
        <v>46598</v>
      </c>
      <c r="I113" s="46">
        <f t="shared" si="126"/>
        <v>46599</v>
      </c>
      <c r="J113" s="46">
        <f t="shared" si="126"/>
        <v>46600</v>
      </c>
      <c r="K113" s="46">
        <f t="shared" si="126"/>
        <v>46601</v>
      </c>
      <c r="L113" s="46">
        <f t="shared" si="126"/>
        <v>46602</v>
      </c>
      <c r="M113" s="46">
        <f t="shared" si="126"/>
        <v>46603</v>
      </c>
      <c r="N113" s="46">
        <f t="shared" si="126"/>
        <v>46604</v>
      </c>
      <c r="O113" s="46">
        <f t="shared" si="126"/>
        <v>46605</v>
      </c>
      <c r="P113" s="46">
        <f t="shared" si="126"/>
        <v>46606</v>
      </c>
      <c r="Q113" s="46">
        <f t="shared" si="125"/>
        <v>46607</v>
      </c>
      <c r="R113" s="46">
        <f t="shared" si="125"/>
        <v>46608</v>
      </c>
      <c r="S113" s="46">
        <f t="shared" si="125"/>
        <v>46609</v>
      </c>
      <c r="T113" s="46">
        <f t="shared" si="125"/>
        <v>46610</v>
      </c>
      <c r="U113" s="46">
        <f t="shared" si="125"/>
        <v>46611</v>
      </c>
      <c r="V113" s="46">
        <f t="shared" si="125"/>
        <v>46612</v>
      </c>
      <c r="W113" s="46">
        <f t="shared" si="125"/>
        <v>46613</v>
      </c>
      <c r="X113" s="46">
        <f t="shared" si="125"/>
        <v>46614</v>
      </c>
      <c r="Y113" s="46">
        <f t="shared" si="125"/>
        <v>46615</v>
      </c>
      <c r="Z113" s="46">
        <f t="shared" si="125"/>
        <v>46616</v>
      </c>
      <c r="AA113" s="46">
        <f t="shared" si="124"/>
        <v>46617</v>
      </c>
      <c r="AB113" s="46">
        <f t="shared" si="125"/>
        <v>46618</v>
      </c>
      <c r="AC113" s="46">
        <f t="shared" si="125"/>
        <v>46619</v>
      </c>
      <c r="AD113" s="46">
        <f t="shared" si="125"/>
        <v>46620</v>
      </c>
      <c r="AE113" s="46">
        <f t="shared" si="125"/>
        <v>46621</v>
      </c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56"/>
      <c r="AQ113" s="18"/>
      <c r="AR113" s="18"/>
      <c r="AS113" s="18"/>
      <c r="AT113" s="18"/>
      <c r="AU113" s="18"/>
      <c r="AV113" s="18"/>
      <c r="AW113" s="18"/>
      <c r="AX113" s="18"/>
      <c r="BG113" s="104"/>
    </row>
    <row r="114" spans="1:59" s="19" customFormat="1" ht="12.75" customHeight="1" x14ac:dyDescent="0.2">
      <c r="A114" s="44"/>
      <c r="B114" s="57"/>
      <c r="C114" s="45">
        <v>28</v>
      </c>
      <c r="D114" s="46">
        <f t="shared" si="121"/>
        <v>46622</v>
      </c>
      <c r="E114" s="46">
        <f t="shared" si="126"/>
        <v>46623</v>
      </c>
      <c r="F114" s="46">
        <f t="shared" si="126"/>
        <v>46624</v>
      </c>
      <c r="G114" s="46">
        <f t="shared" si="126"/>
        <v>46625</v>
      </c>
      <c r="H114" s="46">
        <f t="shared" si="126"/>
        <v>46626</v>
      </c>
      <c r="I114" s="46">
        <f t="shared" si="126"/>
        <v>46627</v>
      </c>
      <c r="J114" s="46">
        <f t="shared" si="126"/>
        <v>46628</v>
      </c>
      <c r="K114" s="46">
        <f t="shared" si="126"/>
        <v>46629</v>
      </c>
      <c r="L114" s="46">
        <f t="shared" si="126"/>
        <v>46630</v>
      </c>
      <c r="M114" s="46">
        <f t="shared" si="126"/>
        <v>46631</v>
      </c>
      <c r="N114" s="46">
        <f t="shared" si="126"/>
        <v>46632</v>
      </c>
      <c r="O114" s="46">
        <f t="shared" si="126"/>
        <v>46633</v>
      </c>
      <c r="P114" s="46">
        <f t="shared" si="126"/>
        <v>46634</v>
      </c>
      <c r="Q114" s="46">
        <f t="shared" si="125"/>
        <v>46635</v>
      </c>
      <c r="R114" s="46">
        <f t="shared" si="125"/>
        <v>46636</v>
      </c>
      <c r="S114" s="46">
        <f t="shared" si="125"/>
        <v>46637</v>
      </c>
      <c r="T114" s="46">
        <f t="shared" si="125"/>
        <v>46638</v>
      </c>
      <c r="U114" s="46">
        <f t="shared" si="125"/>
        <v>46639</v>
      </c>
      <c r="V114" s="46">
        <f t="shared" si="125"/>
        <v>46640</v>
      </c>
      <c r="W114" s="46">
        <f t="shared" si="125"/>
        <v>46641</v>
      </c>
      <c r="X114" s="46">
        <f t="shared" si="125"/>
        <v>46642</v>
      </c>
      <c r="Y114" s="46">
        <f t="shared" si="125"/>
        <v>46643</v>
      </c>
      <c r="Z114" s="46">
        <f t="shared" si="125"/>
        <v>46644</v>
      </c>
      <c r="AA114" s="46">
        <f t="shared" si="124"/>
        <v>46645</v>
      </c>
      <c r="AB114" s="46">
        <f t="shared" si="125"/>
        <v>46646</v>
      </c>
      <c r="AC114" s="46">
        <f t="shared" si="125"/>
        <v>46647</v>
      </c>
      <c r="AD114" s="46">
        <f t="shared" si="125"/>
        <v>46648</v>
      </c>
      <c r="AE114" s="46">
        <f t="shared" si="125"/>
        <v>46649</v>
      </c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56"/>
      <c r="AQ114" s="18"/>
      <c r="AR114" s="18"/>
      <c r="AS114" s="18"/>
      <c r="AT114" s="18"/>
      <c r="AU114" s="18"/>
      <c r="AV114" s="18"/>
      <c r="AW114" s="18"/>
      <c r="AX114" s="18"/>
      <c r="BG114" s="104"/>
    </row>
    <row r="115" spans="1:59" s="19" customFormat="1" ht="12.75" customHeight="1" x14ac:dyDescent="0.2">
      <c r="A115" s="44"/>
      <c r="B115" s="57"/>
      <c r="C115" s="45">
        <v>29</v>
      </c>
      <c r="D115" s="46">
        <f t="shared" si="121"/>
        <v>46650</v>
      </c>
      <c r="E115" s="46">
        <f t="shared" si="126"/>
        <v>46651</v>
      </c>
      <c r="F115" s="46">
        <f t="shared" si="126"/>
        <v>46652</v>
      </c>
      <c r="G115" s="46">
        <f t="shared" si="126"/>
        <v>46653</v>
      </c>
      <c r="H115" s="46">
        <f t="shared" si="126"/>
        <v>46654</v>
      </c>
      <c r="I115" s="46">
        <f t="shared" si="126"/>
        <v>46655</v>
      </c>
      <c r="J115" s="46">
        <f t="shared" si="126"/>
        <v>46656</v>
      </c>
      <c r="K115" s="46">
        <f t="shared" si="126"/>
        <v>46657</v>
      </c>
      <c r="L115" s="46">
        <f t="shared" si="126"/>
        <v>46658</v>
      </c>
      <c r="M115" s="46">
        <f t="shared" si="126"/>
        <v>46659</v>
      </c>
      <c r="N115" s="46">
        <f t="shared" si="126"/>
        <v>46660</v>
      </c>
      <c r="O115" s="46">
        <f t="shared" si="126"/>
        <v>46661</v>
      </c>
      <c r="P115" s="46">
        <f t="shared" si="126"/>
        <v>46662</v>
      </c>
      <c r="Q115" s="46">
        <f t="shared" si="125"/>
        <v>46663</v>
      </c>
      <c r="R115" s="46">
        <f t="shared" si="125"/>
        <v>46664</v>
      </c>
      <c r="S115" s="46">
        <f t="shared" si="125"/>
        <v>46665</v>
      </c>
      <c r="T115" s="46">
        <f t="shared" si="125"/>
        <v>46666</v>
      </c>
      <c r="U115" s="46">
        <f t="shared" si="125"/>
        <v>46667</v>
      </c>
      <c r="V115" s="46">
        <f t="shared" si="125"/>
        <v>46668</v>
      </c>
      <c r="W115" s="46">
        <f t="shared" si="125"/>
        <v>46669</v>
      </c>
      <c r="X115" s="46">
        <f t="shared" si="125"/>
        <v>46670</v>
      </c>
      <c r="Y115" s="46">
        <f t="shared" si="125"/>
        <v>46671</v>
      </c>
      <c r="Z115" s="46">
        <f t="shared" si="125"/>
        <v>46672</v>
      </c>
      <c r="AA115" s="46">
        <f t="shared" si="124"/>
        <v>46673</v>
      </c>
      <c r="AB115" s="46">
        <f t="shared" si="125"/>
        <v>46674</v>
      </c>
      <c r="AC115" s="46">
        <f t="shared" si="125"/>
        <v>46675</v>
      </c>
      <c r="AD115" s="46">
        <f t="shared" si="125"/>
        <v>46676</v>
      </c>
      <c r="AE115" s="46">
        <f t="shared" si="125"/>
        <v>46677</v>
      </c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56"/>
      <c r="AQ115" s="18"/>
      <c r="AR115" s="18"/>
      <c r="AS115" s="18"/>
      <c r="AT115" s="18"/>
      <c r="AU115" s="18"/>
      <c r="AV115" s="18"/>
      <c r="AW115" s="18"/>
      <c r="AX115" s="18"/>
      <c r="BG115" s="104"/>
    </row>
    <row r="116" spans="1:59" s="19" customFormat="1" ht="12.75" customHeight="1" x14ac:dyDescent="0.2">
      <c r="A116" s="44"/>
      <c r="B116" s="57"/>
      <c r="C116" s="45">
        <v>30</v>
      </c>
      <c r="D116" s="46">
        <f t="shared" si="121"/>
        <v>46678</v>
      </c>
      <c r="E116" s="46">
        <f t="shared" si="126"/>
        <v>46679</v>
      </c>
      <c r="F116" s="46">
        <f t="shared" si="126"/>
        <v>46680</v>
      </c>
      <c r="G116" s="46">
        <f t="shared" si="126"/>
        <v>46681</v>
      </c>
      <c r="H116" s="46">
        <f t="shared" si="126"/>
        <v>46682</v>
      </c>
      <c r="I116" s="46">
        <f t="shared" si="126"/>
        <v>46683</v>
      </c>
      <c r="J116" s="46">
        <f t="shared" si="126"/>
        <v>46684</v>
      </c>
      <c r="K116" s="46">
        <f t="shared" si="126"/>
        <v>46685</v>
      </c>
      <c r="L116" s="46">
        <f t="shared" si="126"/>
        <v>46686</v>
      </c>
      <c r="M116" s="46">
        <f t="shared" si="126"/>
        <v>46687</v>
      </c>
      <c r="N116" s="46">
        <f t="shared" si="126"/>
        <v>46688</v>
      </c>
      <c r="O116" s="46">
        <f t="shared" si="126"/>
        <v>46689</v>
      </c>
      <c r="P116" s="46">
        <f t="shared" si="126"/>
        <v>46690</v>
      </c>
      <c r="Q116" s="46">
        <f t="shared" si="125"/>
        <v>46691</v>
      </c>
      <c r="R116" s="46">
        <f t="shared" si="125"/>
        <v>46692</v>
      </c>
      <c r="S116" s="46">
        <f t="shared" si="125"/>
        <v>46693</v>
      </c>
      <c r="T116" s="46">
        <f t="shared" si="125"/>
        <v>46694</v>
      </c>
      <c r="U116" s="46">
        <f t="shared" si="125"/>
        <v>46695</v>
      </c>
      <c r="V116" s="46">
        <f t="shared" si="125"/>
        <v>46696</v>
      </c>
      <c r="W116" s="46">
        <f t="shared" si="125"/>
        <v>46697</v>
      </c>
      <c r="X116" s="46">
        <f t="shared" si="125"/>
        <v>46698</v>
      </c>
      <c r="Y116" s="46">
        <f t="shared" si="125"/>
        <v>46699</v>
      </c>
      <c r="Z116" s="46">
        <f t="shared" si="125"/>
        <v>46700</v>
      </c>
      <c r="AA116" s="46">
        <f t="shared" si="124"/>
        <v>46701</v>
      </c>
      <c r="AB116" s="46">
        <f t="shared" si="125"/>
        <v>46702</v>
      </c>
      <c r="AC116" s="46">
        <f t="shared" si="125"/>
        <v>46703</v>
      </c>
      <c r="AD116" s="46">
        <f t="shared" si="125"/>
        <v>46704</v>
      </c>
      <c r="AE116" s="46">
        <f t="shared" si="125"/>
        <v>46705</v>
      </c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56"/>
      <c r="AQ116" s="18"/>
      <c r="AR116" s="18"/>
      <c r="AS116" s="18"/>
      <c r="AT116" s="18"/>
      <c r="AU116" s="18"/>
      <c r="AV116" s="18"/>
      <c r="AW116" s="18"/>
      <c r="AX116" s="18"/>
      <c r="BG116" s="104"/>
    </row>
    <row r="117" spans="1:59" s="19" customFormat="1" ht="12.75" customHeight="1" x14ac:dyDescent="0.2">
      <c r="A117" s="44"/>
      <c r="B117" s="57"/>
      <c r="C117" s="45">
        <v>31</v>
      </c>
      <c r="D117" s="46">
        <f t="shared" si="121"/>
        <v>46706</v>
      </c>
      <c r="E117" s="46">
        <f t="shared" si="126"/>
        <v>46707</v>
      </c>
      <c r="F117" s="46">
        <f t="shared" si="126"/>
        <v>46708</v>
      </c>
      <c r="G117" s="46">
        <f t="shared" si="126"/>
        <v>46709</v>
      </c>
      <c r="H117" s="46">
        <f t="shared" si="126"/>
        <v>46710</v>
      </c>
      <c r="I117" s="46">
        <f t="shared" si="126"/>
        <v>46711</v>
      </c>
      <c r="J117" s="46">
        <f t="shared" si="126"/>
        <v>46712</v>
      </c>
      <c r="K117" s="46">
        <f t="shared" si="126"/>
        <v>46713</v>
      </c>
      <c r="L117" s="46">
        <f t="shared" si="126"/>
        <v>46714</v>
      </c>
      <c r="M117" s="46">
        <f t="shared" si="126"/>
        <v>46715</v>
      </c>
      <c r="N117" s="46">
        <f t="shared" si="126"/>
        <v>46716</v>
      </c>
      <c r="O117" s="46">
        <f t="shared" si="126"/>
        <v>46717</v>
      </c>
      <c r="P117" s="46">
        <f t="shared" si="126"/>
        <v>46718</v>
      </c>
      <c r="Q117" s="46">
        <f t="shared" si="125"/>
        <v>46719</v>
      </c>
      <c r="R117" s="46">
        <f t="shared" si="125"/>
        <v>46720</v>
      </c>
      <c r="S117" s="46">
        <f t="shared" si="125"/>
        <v>46721</v>
      </c>
      <c r="T117" s="46">
        <f t="shared" si="125"/>
        <v>46722</v>
      </c>
      <c r="U117" s="46">
        <f t="shared" si="125"/>
        <v>46723</v>
      </c>
      <c r="V117" s="46">
        <f t="shared" si="125"/>
        <v>46724</v>
      </c>
      <c r="W117" s="46">
        <f t="shared" si="125"/>
        <v>46725</v>
      </c>
      <c r="X117" s="46">
        <f t="shared" si="125"/>
        <v>46726</v>
      </c>
      <c r="Y117" s="46">
        <f t="shared" si="125"/>
        <v>46727</v>
      </c>
      <c r="Z117" s="46">
        <f t="shared" si="125"/>
        <v>46728</v>
      </c>
      <c r="AA117" s="46">
        <f t="shared" si="124"/>
        <v>46729</v>
      </c>
      <c r="AB117" s="46">
        <f t="shared" si="125"/>
        <v>46730</v>
      </c>
      <c r="AC117" s="46">
        <f t="shared" si="125"/>
        <v>46731</v>
      </c>
      <c r="AD117" s="46">
        <f t="shared" si="125"/>
        <v>46732</v>
      </c>
      <c r="AE117" s="46">
        <f t="shared" si="125"/>
        <v>46733</v>
      </c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56"/>
      <c r="AQ117" s="18"/>
      <c r="AR117" s="18"/>
      <c r="AS117" s="18"/>
      <c r="AT117" s="18"/>
      <c r="AU117" s="18"/>
      <c r="AV117" s="18"/>
      <c r="AW117" s="18"/>
      <c r="AX117" s="18"/>
      <c r="BG117" s="104"/>
    </row>
    <row r="118" spans="1:59" s="19" customFormat="1" ht="12.75" customHeight="1" x14ac:dyDescent="0.2">
      <c r="A118" s="44"/>
      <c r="B118" s="57"/>
      <c r="C118" s="45">
        <v>32</v>
      </c>
      <c r="D118" s="46">
        <f t="shared" si="121"/>
        <v>46734</v>
      </c>
      <c r="E118" s="46">
        <f t="shared" si="126"/>
        <v>46735</v>
      </c>
      <c r="F118" s="46">
        <f t="shared" si="126"/>
        <v>46736</v>
      </c>
      <c r="G118" s="46">
        <f t="shared" si="126"/>
        <v>46737</v>
      </c>
      <c r="H118" s="46">
        <f t="shared" si="126"/>
        <v>46738</v>
      </c>
      <c r="I118" s="46">
        <f t="shared" si="126"/>
        <v>46739</v>
      </c>
      <c r="J118" s="46">
        <f t="shared" si="126"/>
        <v>46740</v>
      </c>
      <c r="K118" s="46">
        <f t="shared" si="126"/>
        <v>46741</v>
      </c>
      <c r="L118" s="46">
        <f t="shared" si="126"/>
        <v>46742</v>
      </c>
      <c r="M118" s="46">
        <f t="shared" si="126"/>
        <v>46743</v>
      </c>
      <c r="N118" s="46">
        <f t="shared" si="126"/>
        <v>46744</v>
      </c>
      <c r="O118" s="46">
        <f t="shared" si="126"/>
        <v>46745</v>
      </c>
      <c r="P118" s="46">
        <f t="shared" si="126"/>
        <v>46746</v>
      </c>
      <c r="Q118" s="46">
        <f t="shared" si="125"/>
        <v>46747</v>
      </c>
      <c r="R118" s="46">
        <f t="shared" si="125"/>
        <v>46748</v>
      </c>
      <c r="S118" s="46">
        <f t="shared" si="125"/>
        <v>46749</v>
      </c>
      <c r="T118" s="46">
        <f t="shared" si="125"/>
        <v>46750</v>
      </c>
      <c r="U118" s="46">
        <f t="shared" si="125"/>
        <v>46751</v>
      </c>
      <c r="V118" s="46">
        <f t="shared" si="125"/>
        <v>46752</v>
      </c>
      <c r="W118" s="46">
        <f t="shared" si="125"/>
        <v>46753</v>
      </c>
      <c r="X118" s="46">
        <f t="shared" si="125"/>
        <v>46754</v>
      </c>
      <c r="Y118" s="46">
        <f t="shared" si="125"/>
        <v>46755</v>
      </c>
      <c r="Z118" s="46">
        <f t="shared" si="125"/>
        <v>46756</v>
      </c>
      <c r="AA118" s="46">
        <f t="shared" si="124"/>
        <v>46757</v>
      </c>
      <c r="AB118" s="46">
        <f t="shared" si="125"/>
        <v>46758</v>
      </c>
      <c r="AC118" s="46">
        <f t="shared" si="125"/>
        <v>46759</v>
      </c>
      <c r="AD118" s="46">
        <f t="shared" si="125"/>
        <v>46760</v>
      </c>
      <c r="AE118" s="46">
        <f t="shared" si="125"/>
        <v>46761</v>
      </c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56"/>
      <c r="AQ118" s="18"/>
      <c r="AR118" s="18"/>
      <c r="AS118" s="18"/>
      <c r="AT118" s="18"/>
      <c r="AU118" s="18"/>
      <c r="AV118" s="18"/>
      <c r="AW118" s="18"/>
      <c r="AX118" s="18"/>
      <c r="BG118" s="104"/>
    </row>
    <row r="119" spans="1:59" s="19" customFormat="1" ht="12.75" customHeight="1" x14ac:dyDescent="0.2">
      <c r="A119" s="44"/>
      <c r="B119" s="57"/>
      <c r="C119" s="45">
        <v>33</v>
      </c>
      <c r="D119" s="46">
        <f t="shared" si="121"/>
        <v>46762</v>
      </c>
      <c r="E119" s="46">
        <f t="shared" si="126"/>
        <v>46763</v>
      </c>
      <c r="F119" s="46">
        <f t="shared" si="126"/>
        <v>46764</v>
      </c>
      <c r="G119" s="46">
        <f t="shared" si="126"/>
        <v>46765</v>
      </c>
      <c r="H119" s="46">
        <f t="shared" si="126"/>
        <v>46766</v>
      </c>
      <c r="I119" s="46">
        <f t="shared" si="126"/>
        <v>46767</v>
      </c>
      <c r="J119" s="46">
        <f t="shared" si="126"/>
        <v>46768</v>
      </c>
      <c r="K119" s="46">
        <f t="shared" si="126"/>
        <v>46769</v>
      </c>
      <c r="L119" s="46">
        <f t="shared" si="126"/>
        <v>46770</v>
      </c>
      <c r="M119" s="46">
        <f t="shared" si="126"/>
        <v>46771</v>
      </c>
      <c r="N119" s="46">
        <f t="shared" si="126"/>
        <v>46772</v>
      </c>
      <c r="O119" s="46">
        <f t="shared" si="126"/>
        <v>46773</v>
      </c>
      <c r="P119" s="46">
        <f t="shared" si="126"/>
        <v>46774</v>
      </c>
      <c r="Q119" s="46">
        <f t="shared" si="125"/>
        <v>46775</v>
      </c>
      <c r="R119" s="46">
        <f t="shared" si="125"/>
        <v>46776</v>
      </c>
      <c r="S119" s="46">
        <f t="shared" si="125"/>
        <v>46777</v>
      </c>
      <c r="T119" s="46">
        <f t="shared" si="125"/>
        <v>46778</v>
      </c>
      <c r="U119" s="46">
        <f t="shared" si="125"/>
        <v>46779</v>
      </c>
      <c r="V119" s="46">
        <f t="shared" si="125"/>
        <v>46780</v>
      </c>
      <c r="W119" s="46">
        <f t="shared" si="125"/>
        <v>46781</v>
      </c>
      <c r="X119" s="46">
        <f t="shared" si="125"/>
        <v>46782</v>
      </c>
      <c r="Y119" s="46">
        <f t="shared" si="125"/>
        <v>46783</v>
      </c>
      <c r="Z119" s="46">
        <f t="shared" si="125"/>
        <v>46784</v>
      </c>
      <c r="AA119" s="46">
        <f t="shared" si="125"/>
        <v>46785</v>
      </c>
      <c r="AB119" s="46">
        <f t="shared" si="125"/>
        <v>46786</v>
      </c>
      <c r="AC119" s="46">
        <f t="shared" si="125"/>
        <v>46787</v>
      </c>
      <c r="AD119" s="46">
        <f t="shared" si="125"/>
        <v>46788</v>
      </c>
      <c r="AE119" s="46">
        <f t="shared" si="125"/>
        <v>46789</v>
      </c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56"/>
      <c r="AQ119" s="18"/>
      <c r="AR119" s="18"/>
      <c r="AS119" s="18"/>
      <c r="AT119" s="18"/>
      <c r="AU119" s="18"/>
      <c r="AV119" s="18"/>
      <c r="AW119" s="18"/>
      <c r="AX119" s="18"/>
      <c r="BG119" s="104"/>
    </row>
    <row r="120" spans="1:59" s="19" customFormat="1" ht="12.75" customHeight="1" x14ac:dyDescent="0.2">
      <c r="A120" s="44"/>
      <c r="B120" s="57"/>
      <c r="C120" s="45">
        <v>34</v>
      </c>
      <c r="D120" s="46">
        <f t="shared" si="121"/>
        <v>46790</v>
      </c>
      <c r="E120" s="46">
        <f t="shared" si="126"/>
        <v>46791</v>
      </c>
      <c r="F120" s="46">
        <f t="shared" si="126"/>
        <v>46792</v>
      </c>
      <c r="G120" s="46">
        <f t="shared" si="126"/>
        <v>46793</v>
      </c>
      <c r="H120" s="46">
        <f t="shared" si="126"/>
        <v>46794</v>
      </c>
      <c r="I120" s="46">
        <f t="shared" si="126"/>
        <v>46795</v>
      </c>
      <c r="J120" s="46">
        <f t="shared" si="126"/>
        <v>46796</v>
      </c>
      <c r="K120" s="46">
        <f t="shared" si="126"/>
        <v>46797</v>
      </c>
      <c r="L120" s="46">
        <f t="shared" si="126"/>
        <v>46798</v>
      </c>
      <c r="M120" s="46">
        <f t="shared" si="126"/>
        <v>46799</v>
      </c>
      <c r="N120" s="46">
        <f t="shared" si="126"/>
        <v>46800</v>
      </c>
      <c r="O120" s="46">
        <f t="shared" si="126"/>
        <v>46801</v>
      </c>
      <c r="P120" s="46">
        <f t="shared" si="126"/>
        <v>46802</v>
      </c>
      <c r="Q120" s="46">
        <f t="shared" si="126"/>
        <v>46803</v>
      </c>
      <c r="R120" s="46">
        <f t="shared" si="126"/>
        <v>46804</v>
      </c>
      <c r="S120" s="46">
        <f t="shared" si="126"/>
        <v>46805</v>
      </c>
      <c r="T120" s="46">
        <f t="shared" si="126"/>
        <v>46806</v>
      </c>
      <c r="U120" s="46">
        <f t="shared" ref="Q120:AE126" si="127">T120+1</f>
        <v>46807</v>
      </c>
      <c r="V120" s="46">
        <f t="shared" si="127"/>
        <v>46808</v>
      </c>
      <c r="W120" s="46">
        <f t="shared" si="127"/>
        <v>46809</v>
      </c>
      <c r="X120" s="46">
        <f t="shared" si="127"/>
        <v>46810</v>
      </c>
      <c r="Y120" s="46">
        <f t="shared" si="127"/>
        <v>46811</v>
      </c>
      <c r="Z120" s="46">
        <f t="shared" si="127"/>
        <v>46812</v>
      </c>
      <c r="AA120" s="46">
        <f t="shared" si="127"/>
        <v>46813</v>
      </c>
      <c r="AB120" s="46">
        <f t="shared" si="127"/>
        <v>46814</v>
      </c>
      <c r="AC120" s="46">
        <f t="shared" si="127"/>
        <v>46815</v>
      </c>
      <c r="AD120" s="46">
        <f t="shared" si="127"/>
        <v>46816</v>
      </c>
      <c r="AE120" s="46">
        <f t="shared" si="127"/>
        <v>46817</v>
      </c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56"/>
      <c r="AQ120" s="18"/>
      <c r="AR120" s="18"/>
      <c r="AS120" s="18"/>
      <c r="AT120" s="18"/>
      <c r="AU120" s="18"/>
      <c r="AV120" s="18"/>
      <c r="AW120" s="18"/>
      <c r="AX120" s="18"/>
      <c r="BG120" s="104"/>
    </row>
    <row r="121" spans="1:59" s="19" customFormat="1" ht="12.75" customHeight="1" x14ac:dyDescent="0.2">
      <c r="A121" s="44"/>
      <c r="B121" s="57"/>
      <c r="C121" s="45">
        <v>35</v>
      </c>
      <c r="D121" s="46">
        <f t="shared" si="121"/>
        <v>46818</v>
      </c>
      <c r="E121" s="46">
        <f t="shared" ref="E121:T126" si="128">D121+1</f>
        <v>46819</v>
      </c>
      <c r="F121" s="46">
        <f t="shared" si="128"/>
        <v>46820</v>
      </c>
      <c r="G121" s="46">
        <f t="shared" si="128"/>
        <v>46821</v>
      </c>
      <c r="H121" s="46">
        <f t="shared" si="128"/>
        <v>46822</v>
      </c>
      <c r="I121" s="46">
        <f t="shared" si="128"/>
        <v>46823</v>
      </c>
      <c r="J121" s="46">
        <f t="shared" si="128"/>
        <v>46824</v>
      </c>
      <c r="K121" s="46">
        <f t="shared" si="128"/>
        <v>46825</v>
      </c>
      <c r="L121" s="46">
        <f t="shared" si="128"/>
        <v>46826</v>
      </c>
      <c r="M121" s="46">
        <f t="shared" si="128"/>
        <v>46827</v>
      </c>
      <c r="N121" s="46">
        <f t="shared" si="128"/>
        <v>46828</v>
      </c>
      <c r="O121" s="46">
        <f t="shared" si="128"/>
        <v>46829</v>
      </c>
      <c r="P121" s="46">
        <f t="shared" si="128"/>
        <v>46830</v>
      </c>
      <c r="Q121" s="46">
        <f t="shared" si="127"/>
        <v>46831</v>
      </c>
      <c r="R121" s="46">
        <f t="shared" si="127"/>
        <v>46832</v>
      </c>
      <c r="S121" s="46">
        <f t="shared" si="127"/>
        <v>46833</v>
      </c>
      <c r="T121" s="46">
        <f t="shared" si="127"/>
        <v>46834</v>
      </c>
      <c r="U121" s="46">
        <f t="shared" si="127"/>
        <v>46835</v>
      </c>
      <c r="V121" s="46">
        <f t="shared" si="127"/>
        <v>46836</v>
      </c>
      <c r="W121" s="46">
        <f t="shared" si="127"/>
        <v>46837</v>
      </c>
      <c r="X121" s="46">
        <f t="shared" si="127"/>
        <v>46838</v>
      </c>
      <c r="Y121" s="46">
        <f t="shared" si="127"/>
        <v>46839</v>
      </c>
      <c r="Z121" s="46">
        <f t="shared" si="127"/>
        <v>46840</v>
      </c>
      <c r="AA121" s="46">
        <f t="shared" si="127"/>
        <v>46841</v>
      </c>
      <c r="AB121" s="46">
        <f t="shared" si="127"/>
        <v>46842</v>
      </c>
      <c r="AC121" s="46">
        <f t="shared" si="127"/>
        <v>46843</v>
      </c>
      <c r="AD121" s="46">
        <f t="shared" si="127"/>
        <v>46844</v>
      </c>
      <c r="AE121" s="46">
        <f t="shared" si="127"/>
        <v>46845</v>
      </c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56"/>
      <c r="AQ121" s="18"/>
      <c r="AR121" s="18"/>
      <c r="AS121" s="18"/>
      <c r="AT121" s="18"/>
      <c r="AU121" s="18"/>
      <c r="AV121" s="18"/>
      <c r="AW121" s="18"/>
      <c r="AX121" s="18"/>
      <c r="AZ121" s="18"/>
      <c r="BG121" s="104"/>
    </row>
    <row r="122" spans="1:59" s="19" customFormat="1" ht="12.75" customHeight="1" x14ac:dyDescent="0.2">
      <c r="A122" s="44"/>
      <c r="B122" s="57"/>
      <c r="C122" s="45">
        <v>36</v>
      </c>
      <c r="D122" s="46">
        <f t="shared" si="121"/>
        <v>46846</v>
      </c>
      <c r="E122" s="46">
        <f t="shared" si="128"/>
        <v>46847</v>
      </c>
      <c r="F122" s="46">
        <f t="shared" si="128"/>
        <v>46848</v>
      </c>
      <c r="G122" s="46">
        <f t="shared" si="128"/>
        <v>46849</v>
      </c>
      <c r="H122" s="46">
        <f t="shared" si="128"/>
        <v>46850</v>
      </c>
      <c r="I122" s="46">
        <f t="shared" si="128"/>
        <v>46851</v>
      </c>
      <c r="J122" s="46">
        <f t="shared" si="128"/>
        <v>46852</v>
      </c>
      <c r="K122" s="46">
        <f t="shared" si="128"/>
        <v>46853</v>
      </c>
      <c r="L122" s="46">
        <f t="shared" si="128"/>
        <v>46854</v>
      </c>
      <c r="M122" s="46">
        <f t="shared" si="128"/>
        <v>46855</v>
      </c>
      <c r="N122" s="46">
        <f t="shared" si="128"/>
        <v>46856</v>
      </c>
      <c r="O122" s="46">
        <f t="shared" si="128"/>
        <v>46857</v>
      </c>
      <c r="P122" s="46">
        <f t="shared" si="128"/>
        <v>46858</v>
      </c>
      <c r="Q122" s="46">
        <f t="shared" si="127"/>
        <v>46859</v>
      </c>
      <c r="R122" s="46">
        <f t="shared" si="127"/>
        <v>46860</v>
      </c>
      <c r="S122" s="46">
        <f t="shared" si="127"/>
        <v>46861</v>
      </c>
      <c r="T122" s="46">
        <f t="shared" si="127"/>
        <v>46862</v>
      </c>
      <c r="U122" s="46">
        <f t="shared" si="127"/>
        <v>46863</v>
      </c>
      <c r="V122" s="46">
        <f t="shared" si="127"/>
        <v>46864</v>
      </c>
      <c r="W122" s="46">
        <f t="shared" si="127"/>
        <v>46865</v>
      </c>
      <c r="X122" s="46">
        <f t="shared" si="127"/>
        <v>46866</v>
      </c>
      <c r="Y122" s="46">
        <f t="shared" si="127"/>
        <v>46867</v>
      </c>
      <c r="Z122" s="46">
        <f t="shared" si="127"/>
        <v>46868</v>
      </c>
      <c r="AA122" s="46">
        <f t="shared" si="127"/>
        <v>46869</v>
      </c>
      <c r="AB122" s="46">
        <f t="shared" si="127"/>
        <v>46870</v>
      </c>
      <c r="AC122" s="46">
        <f t="shared" si="127"/>
        <v>46871</v>
      </c>
      <c r="AD122" s="46">
        <f t="shared" si="127"/>
        <v>46872</v>
      </c>
      <c r="AE122" s="46">
        <f t="shared" si="127"/>
        <v>46873</v>
      </c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56"/>
      <c r="AQ122" s="18"/>
      <c r="AR122" s="18"/>
      <c r="AS122" s="18"/>
      <c r="AT122" s="18"/>
      <c r="AU122" s="18"/>
      <c r="AV122" s="18"/>
      <c r="AW122" s="18"/>
      <c r="AX122" s="18"/>
      <c r="AZ122" s="18"/>
      <c r="BG122" s="104"/>
    </row>
    <row r="123" spans="1:59" s="19" customFormat="1" ht="12.75" customHeight="1" x14ac:dyDescent="0.2">
      <c r="A123" s="44"/>
      <c r="B123" s="57"/>
      <c r="C123" s="45">
        <v>37</v>
      </c>
      <c r="D123" s="46">
        <f t="shared" si="121"/>
        <v>46874</v>
      </c>
      <c r="E123" s="46">
        <f t="shared" si="128"/>
        <v>46875</v>
      </c>
      <c r="F123" s="46">
        <f t="shared" si="128"/>
        <v>46876</v>
      </c>
      <c r="G123" s="46">
        <f t="shared" si="128"/>
        <v>46877</v>
      </c>
      <c r="H123" s="46">
        <f t="shared" si="128"/>
        <v>46878</v>
      </c>
      <c r="I123" s="46">
        <f t="shared" si="128"/>
        <v>46879</v>
      </c>
      <c r="J123" s="46">
        <f t="shared" si="128"/>
        <v>46880</v>
      </c>
      <c r="K123" s="46">
        <f t="shared" si="128"/>
        <v>46881</v>
      </c>
      <c r="L123" s="46">
        <f t="shared" si="128"/>
        <v>46882</v>
      </c>
      <c r="M123" s="46">
        <f t="shared" si="128"/>
        <v>46883</v>
      </c>
      <c r="N123" s="46">
        <f t="shared" si="128"/>
        <v>46884</v>
      </c>
      <c r="O123" s="46">
        <f t="shared" si="128"/>
        <v>46885</v>
      </c>
      <c r="P123" s="46">
        <f t="shared" si="128"/>
        <v>46886</v>
      </c>
      <c r="Q123" s="46">
        <f t="shared" si="127"/>
        <v>46887</v>
      </c>
      <c r="R123" s="46">
        <f t="shared" si="127"/>
        <v>46888</v>
      </c>
      <c r="S123" s="46">
        <f t="shared" si="127"/>
        <v>46889</v>
      </c>
      <c r="T123" s="46">
        <f t="shared" si="127"/>
        <v>46890</v>
      </c>
      <c r="U123" s="46">
        <f t="shared" si="127"/>
        <v>46891</v>
      </c>
      <c r="V123" s="46">
        <f t="shared" si="127"/>
        <v>46892</v>
      </c>
      <c r="W123" s="46">
        <f t="shared" si="127"/>
        <v>46893</v>
      </c>
      <c r="X123" s="46">
        <f t="shared" si="127"/>
        <v>46894</v>
      </c>
      <c r="Y123" s="46">
        <f t="shared" si="127"/>
        <v>46895</v>
      </c>
      <c r="Z123" s="46">
        <f t="shared" si="127"/>
        <v>46896</v>
      </c>
      <c r="AA123" s="46">
        <f t="shared" si="127"/>
        <v>46897</v>
      </c>
      <c r="AB123" s="46">
        <f t="shared" si="127"/>
        <v>46898</v>
      </c>
      <c r="AC123" s="46">
        <f t="shared" si="127"/>
        <v>46899</v>
      </c>
      <c r="AD123" s="46">
        <f t="shared" si="127"/>
        <v>46900</v>
      </c>
      <c r="AE123" s="46">
        <f t="shared" si="127"/>
        <v>46901</v>
      </c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56"/>
      <c r="AQ123" s="18"/>
      <c r="AR123" s="18"/>
      <c r="AS123" s="18"/>
      <c r="AT123" s="18"/>
      <c r="AU123" s="18"/>
      <c r="AV123" s="18"/>
      <c r="AW123" s="18"/>
      <c r="AX123" s="18"/>
      <c r="AZ123" s="18"/>
      <c r="BG123" s="104"/>
    </row>
    <row r="124" spans="1:59" s="19" customFormat="1" ht="12.75" customHeight="1" x14ac:dyDescent="0.2">
      <c r="A124" s="44"/>
      <c r="B124" s="57"/>
      <c r="C124" s="45">
        <v>38</v>
      </c>
      <c r="D124" s="46">
        <f t="shared" si="121"/>
        <v>46902</v>
      </c>
      <c r="E124" s="46">
        <f t="shared" si="128"/>
        <v>46903</v>
      </c>
      <c r="F124" s="46">
        <f t="shared" si="128"/>
        <v>46904</v>
      </c>
      <c r="G124" s="46">
        <f t="shared" si="128"/>
        <v>46905</v>
      </c>
      <c r="H124" s="46">
        <f t="shared" si="128"/>
        <v>46906</v>
      </c>
      <c r="I124" s="46">
        <f t="shared" si="128"/>
        <v>46907</v>
      </c>
      <c r="J124" s="46">
        <f t="shared" si="128"/>
        <v>46908</v>
      </c>
      <c r="K124" s="46">
        <f t="shared" si="128"/>
        <v>46909</v>
      </c>
      <c r="L124" s="46">
        <f t="shared" si="128"/>
        <v>46910</v>
      </c>
      <c r="M124" s="46">
        <f t="shared" si="128"/>
        <v>46911</v>
      </c>
      <c r="N124" s="46">
        <f t="shared" si="128"/>
        <v>46912</v>
      </c>
      <c r="O124" s="46">
        <f t="shared" si="128"/>
        <v>46913</v>
      </c>
      <c r="P124" s="46">
        <f t="shared" si="128"/>
        <v>46914</v>
      </c>
      <c r="Q124" s="46">
        <f t="shared" si="127"/>
        <v>46915</v>
      </c>
      <c r="R124" s="46">
        <f t="shared" si="127"/>
        <v>46916</v>
      </c>
      <c r="S124" s="46">
        <f t="shared" si="127"/>
        <v>46917</v>
      </c>
      <c r="T124" s="46">
        <f t="shared" si="127"/>
        <v>46918</v>
      </c>
      <c r="U124" s="46">
        <f t="shared" si="127"/>
        <v>46919</v>
      </c>
      <c r="V124" s="46">
        <f t="shared" si="127"/>
        <v>46920</v>
      </c>
      <c r="W124" s="46">
        <f t="shared" si="127"/>
        <v>46921</v>
      </c>
      <c r="X124" s="46">
        <f t="shared" si="127"/>
        <v>46922</v>
      </c>
      <c r="Y124" s="46">
        <f t="shared" si="127"/>
        <v>46923</v>
      </c>
      <c r="Z124" s="46">
        <f t="shared" si="127"/>
        <v>46924</v>
      </c>
      <c r="AA124" s="46">
        <f t="shared" si="127"/>
        <v>46925</v>
      </c>
      <c r="AB124" s="46">
        <f t="shared" si="127"/>
        <v>46926</v>
      </c>
      <c r="AC124" s="46">
        <f t="shared" si="127"/>
        <v>46927</v>
      </c>
      <c r="AD124" s="46">
        <f t="shared" si="127"/>
        <v>46928</v>
      </c>
      <c r="AE124" s="46">
        <f t="shared" si="127"/>
        <v>46929</v>
      </c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56"/>
      <c r="AQ124" s="18"/>
      <c r="AR124" s="18"/>
      <c r="AS124" s="18"/>
      <c r="AT124" s="18"/>
      <c r="AU124" s="18"/>
      <c r="AV124" s="18"/>
      <c r="AW124" s="18"/>
      <c r="AX124" s="18"/>
      <c r="AZ124" s="18"/>
      <c r="BG124" s="104"/>
    </row>
    <row r="125" spans="1:59" s="19" customFormat="1" ht="12.75" customHeight="1" x14ac:dyDescent="0.2">
      <c r="A125" s="44"/>
      <c r="B125" s="57"/>
      <c r="C125" s="45">
        <v>39</v>
      </c>
      <c r="D125" s="46">
        <f t="shared" si="121"/>
        <v>46930</v>
      </c>
      <c r="E125" s="46">
        <f t="shared" si="128"/>
        <v>46931</v>
      </c>
      <c r="F125" s="46">
        <f t="shared" si="128"/>
        <v>46932</v>
      </c>
      <c r="G125" s="46">
        <f t="shared" si="128"/>
        <v>46933</v>
      </c>
      <c r="H125" s="46">
        <f t="shared" si="128"/>
        <v>46934</v>
      </c>
      <c r="I125" s="46">
        <f t="shared" si="128"/>
        <v>46935</v>
      </c>
      <c r="J125" s="46">
        <f t="shared" si="128"/>
        <v>46936</v>
      </c>
      <c r="K125" s="46">
        <f t="shared" si="128"/>
        <v>46937</v>
      </c>
      <c r="L125" s="46">
        <f t="shared" si="128"/>
        <v>46938</v>
      </c>
      <c r="M125" s="46">
        <f t="shared" si="128"/>
        <v>46939</v>
      </c>
      <c r="N125" s="46">
        <f t="shared" si="128"/>
        <v>46940</v>
      </c>
      <c r="O125" s="46">
        <f t="shared" si="128"/>
        <v>46941</v>
      </c>
      <c r="P125" s="46">
        <f t="shared" si="128"/>
        <v>46942</v>
      </c>
      <c r="Q125" s="46">
        <f t="shared" si="128"/>
        <v>46943</v>
      </c>
      <c r="R125" s="46">
        <f t="shared" si="128"/>
        <v>46944</v>
      </c>
      <c r="S125" s="46">
        <f t="shared" si="128"/>
        <v>46945</v>
      </c>
      <c r="T125" s="46">
        <f t="shared" si="128"/>
        <v>46946</v>
      </c>
      <c r="U125" s="46">
        <f t="shared" si="127"/>
        <v>46947</v>
      </c>
      <c r="V125" s="46">
        <f t="shared" si="127"/>
        <v>46948</v>
      </c>
      <c r="W125" s="46">
        <f t="shared" si="127"/>
        <v>46949</v>
      </c>
      <c r="X125" s="46">
        <f t="shared" si="127"/>
        <v>46950</v>
      </c>
      <c r="Y125" s="46">
        <f t="shared" si="127"/>
        <v>46951</v>
      </c>
      <c r="Z125" s="46">
        <f t="shared" si="127"/>
        <v>46952</v>
      </c>
      <c r="AA125" s="46">
        <f t="shared" si="127"/>
        <v>46953</v>
      </c>
      <c r="AB125" s="46">
        <f t="shared" si="127"/>
        <v>46954</v>
      </c>
      <c r="AC125" s="46">
        <f t="shared" si="127"/>
        <v>46955</v>
      </c>
      <c r="AD125" s="46">
        <f t="shared" si="127"/>
        <v>46956</v>
      </c>
      <c r="AE125" s="46">
        <f t="shared" si="127"/>
        <v>46957</v>
      </c>
      <c r="AF125" s="44"/>
      <c r="AG125" s="44"/>
      <c r="AH125" s="44"/>
      <c r="AI125" s="44"/>
      <c r="AJ125" s="44"/>
      <c r="AK125" s="49"/>
      <c r="AL125" s="49"/>
      <c r="AM125" s="49"/>
      <c r="AN125" s="49"/>
      <c r="AO125" s="49"/>
      <c r="AP125" s="56"/>
      <c r="AQ125" s="18"/>
      <c r="AR125" s="18"/>
      <c r="AS125" s="18"/>
      <c r="AT125" s="18"/>
      <c r="AU125" s="18"/>
      <c r="AV125" s="18"/>
      <c r="AW125" s="18"/>
      <c r="AX125" s="18"/>
      <c r="AZ125" s="18"/>
      <c r="BA125" s="18"/>
      <c r="BB125" s="18"/>
      <c r="BG125" s="104"/>
    </row>
    <row r="126" spans="1:59" s="19" customFormat="1" ht="12.75" customHeight="1" x14ac:dyDescent="0.2">
      <c r="A126" s="44"/>
      <c r="B126" s="57"/>
      <c r="C126" s="45">
        <v>40</v>
      </c>
      <c r="D126" s="46">
        <f t="shared" si="121"/>
        <v>46958</v>
      </c>
      <c r="E126" s="46">
        <f t="shared" si="128"/>
        <v>46959</v>
      </c>
      <c r="F126" s="46">
        <f t="shared" si="128"/>
        <v>46960</v>
      </c>
      <c r="G126" s="46">
        <f t="shared" si="128"/>
        <v>46961</v>
      </c>
      <c r="H126" s="46">
        <f t="shared" si="128"/>
        <v>46962</v>
      </c>
      <c r="I126" s="46">
        <f t="shared" si="128"/>
        <v>46963</v>
      </c>
      <c r="J126" s="46">
        <f t="shared" si="128"/>
        <v>46964</v>
      </c>
      <c r="K126" s="46">
        <f t="shared" si="128"/>
        <v>46965</v>
      </c>
      <c r="L126" s="46">
        <f t="shared" si="128"/>
        <v>46966</v>
      </c>
      <c r="M126" s="46">
        <f t="shared" si="128"/>
        <v>46967</v>
      </c>
      <c r="N126" s="46">
        <f t="shared" si="128"/>
        <v>46968</v>
      </c>
      <c r="O126" s="46">
        <f t="shared" si="128"/>
        <v>46969</v>
      </c>
      <c r="P126" s="46">
        <f t="shared" si="128"/>
        <v>46970</v>
      </c>
      <c r="Q126" s="46">
        <f t="shared" si="128"/>
        <v>46971</v>
      </c>
      <c r="R126" s="46">
        <f t="shared" si="128"/>
        <v>46972</v>
      </c>
      <c r="S126" s="46">
        <f t="shared" si="128"/>
        <v>46973</v>
      </c>
      <c r="T126" s="46">
        <f t="shared" si="128"/>
        <v>46974</v>
      </c>
      <c r="U126" s="46">
        <f t="shared" si="127"/>
        <v>46975</v>
      </c>
      <c r="V126" s="46">
        <f t="shared" si="127"/>
        <v>46976</v>
      </c>
      <c r="W126" s="46">
        <f t="shared" si="127"/>
        <v>46977</v>
      </c>
      <c r="X126" s="46">
        <f t="shared" si="127"/>
        <v>46978</v>
      </c>
      <c r="Y126" s="46">
        <f t="shared" si="127"/>
        <v>46979</v>
      </c>
      <c r="Z126" s="46">
        <f t="shared" si="127"/>
        <v>46980</v>
      </c>
      <c r="AA126" s="46">
        <f t="shared" si="127"/>
        <v>46981</v>
      </c>
      <c r="AB126" s="46">
        <f t="shared" si="127"/>
        <v>46982</v>
      </c>
      <c r="AC126" s="46">
        <f t="shared" si="127"/>
        <v>46983</v>
      </c>
      <c r="AD126" s="46">
        <f t="shared" si="127"/>
        <v>46984</v>
      </c>
      <c r="AE126" s="46">
        <f t="shared" si="127"/>
        <v>46985</v>
      </c>
      <c r="AF126" s="44"/>
      <c r="AG126" s="44"/>
      <c r="AH126" s="44"/>
      <c r="AI126" s="44"/>
      <c r="AJ126" s="44"/>
      <c r="AK126" s="49"/>
      <c r="AL126" s="49"/>
      <c r="AM126" s="49"/>
      <c r="AN126" s="49"/>
      <c r="AO126" s="49"/>
      <c r="AP126" s="56"/>
      <c r="AQ126" s="18"/>
      <c r="AR126" s="18"/>
      <c r="AS126" s="18"/>
      <c r="AT126" s="18"/>
      <c r="AU126" s="18"/>
      <c r="AV126" s="18"/>
      <c r="AW126" s="18"/>
      <c r="AX126" s="18"/>
      <c r="AZ126" s="18"/>
      <c r="BA126" s="18"/>
      <c r="BB126" s="18"/>
      <c r="BG126" s="104"/>
    </row>
    <row r="127" spans="1:59" s="19" customFormat="1" ht="8.25" customHeight="1" x14ac:dyDescent="0.2">
      <c r="A127" s="18"/>
      <c r="B127" s="55"/>
      <c r="C127" s="43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4"/>
      <c r="AG127" s="44"/>
      <c r="AH127" s="44"/>
      <c r="AI127" s="44"/>
      <c r="AJ127" s="44"/>
      <c r="AK127" s="49"/>
      <c r="AL127" s="49"/>
      <c r="AM127" s="49"/>
      <c r="AN127" s="49"/>
      <c r="AO127" s="49"/>
      <c r="AP127" s="56"/>
      <c r="AQ127" s="18"/>
      <c r="AR127" s="18"/>
      <c r="AS127" s="18"/>
      <c r="AT127" s="18"/>
      <c r="AU127" s="18"/>
      <c r="AV127" s="18"/>
      <c r="AW127" s="18"/>
      <c r="AX127" s="18"/>
      <c r="AZ127" s="18"/>
      <c r="BA127" s="18"/>
      <c r="BB127" s="18"/>
      <c r="BC127" s="18"/>
      <c r="BG127" s="104"/>
    </row>
    <row r="128" spans="1:59" s="19" customFormat="1" ht="8.25" customHeight="1" thickBot="1" x14ac:dyDescent="0.25">
      <c r="A128" s="18"/>
      <c r="B128" s="59"/>
      <c r="C128" s="60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2"/>
      <c r="AG128" s="62"/>
      <c r="AH128" s="62"/>
      <c r="AI128" s="62"/>
      <c r="AJ128" s="62"/>
      <c r="AK128" s="63"/>
      <c r="AL128" s="63"/>
      <c r="AM128" s="63"/>
      <c r="AN128" s="63"/>
      <c r="AO128" s="63"/>
      <c r="AP128" s="64"/>
      <c r="AQ128" s="18"/>
      <c r="AR128" s="18"/>
      <c r="AS128" s="18"/>
      <c r="AT128" s="18"/>
      <c r="AU128" s="18"/>
      <c r="AV128" s="18"/>
      <c r="AW128" s="18"/>
      <c r="AX128" s="18"/>
      <c r="AZ128" s="18"/>
      <c r="BA128" s="18"/>
      <c r="BB128" s="18"/>
      <c r="BC128" s="18"/>
      <c r="BG128" s="104"/>
    </row>
    <row r="129" spans="1:58" s="19" customFormat="1" ht="15" customHeight="1" x14ac:dyDescent="0.2">
      <c r="A129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/>
      <c r="AG129"/>
      <c r="AH129"/>
      <c r="AI129"/>
      <c r="AJ129"/>
      <c r="AK129"/>
      <c r="AL129"/>
      <c r="AM129"/>
      <c r="AN129"/>
      <c r="AO129"/>
      <c r="AP129"/>
      <c r="AQ129" s="3"/>
      <c r="AR129" s="3"/>
      <c r="AS129" s="3"/>
      <c r="AT129" s="3"/>
      <c r="AU129" s="3"/>
      <c r="AV129" s="3"/>
      <c r="AW129"/>
      <c r="AY129" s="18"/>
      <c r="AZ129" s="18"/>
      <c r="BA129" s="18"/>
      <c r="BB129" s="18"/>
      <c r="BF129" s="104"/>
    </row>
  </sheetData>
  <sheetProtection sheet="1" objects="1" scenarios="1"/>
  <mergeCells count="389">
    <mergeCell ref="C15:C16"/>
    <mergeCell ref="E8:F8"/>
    <mergeCell ref="J8:K8"/>
    <mergeCell ref="B10:B11"/>
    <mergeCell ref="C10:C11"/>
    <mergeCell ref="D10:J10"/>
    <mergeCell ref="K10:Q10"/>
    <mergeCell ref="AY3:BB3"/>
    <mergeCell ref="E4:S4"/>
    <mergeCell ref="E5:F5"/>
    <mergeCell ref="J5:K5"/>
    <mergeCell ref="E6:F6"/>
    <mergeCell ref="J6:K6"/>
    <mergeCell ref="AW6:BB6"/>
    <mergeCell ref="R10:X10"/>
    <mergeCell ref="Y10:AE10"/>
    <mergeCell ref="AK14:AK16"/>
    <mergeCell ref="AL14:AL16"/>
    <mergeCell ref="AM14:AM16"/>
    <mergeCell ref="AN14:AN16"/>
    <mergeCell ref="AF14:AF18"/>
    <mergeCell ref="AG14:AG16"/>
    <mergeCell ref="AH14:AH16"/>
    <mergeCell ref="AI14:AI16"/>
    <mergeCell ref="AJ14:AJ16"/>
    <mergeCell ref="AO12:AR13"/>
    <mergeCell ref="AS12:AV13"/>
    <mergeCell ref="AW12:AZ13"/>
    <mergeCell ref="BA12:BB13"/>
    <mergeCell ref="AQ14:AQ16"/>
    <mergeCell ref="AR14:AR16"/>
    <mergeCell ref="AS14:AS16"/>
    <mergeCell ref="AT14:AT16"/>
    <mergeCell ref="BE12:BE13"/>
    <mergeCell ref="BF12:BF13"/>
    <mergeCell ref="BG12:BG13"/>
    <mergeCell ref="BH12:BH13"/>
    <mergeCell ref="BI12:BI13"/>
    <mergeCell ref="BC12:BC13"/>
    <mergeCell ref="BD12:BD13"/>
    <mergeCell ref="BG14:BG18"/>
    <mergeCell ref="BH14:BH18"/>
    <mergeCell ref="BI14:BI18"/>
    <mergeCell ref="BD14:BD18"/>
    <mergeCell ref="BE14:BE18"/>
    <mergeCell ref="BF14:BF18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BC14:BC18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C22:C23"/>
    <mergeCell ref="BB21:BB23"/>
    <mergeCell ref="BC21:BC25"/>
    <mergeCell ref="B12:B18"/>
    <mergeCell ref="AF12:AF13"/>
    <mergeCell ref="AG12:AJ13"/>
    <mergeCell ref="AK12:AN13"/>
    <mergeCell ref="BG19:BG20"/>
    <mergeCell ref="BH19:BH20"/>
    <mergeCell ref="BI19:BI20"/>
    <mergeCell ref="AF21:AF25"/>
    <mergeCell ref="AG21:AG23"/>
    <mergeCell ref="AH21:AH23"/>
    <mergeCell ref="AI21:AI23"/>
    <mergeCell ref="AJ21:AJ23"/>
    <mergeCell ref="AK21:AK23"/>
    <mergeCell ref="AL21:AL23"/>
    <mergeCell ref="AW19:AZ20"/>
    <mergeCell ref="BA19:BB20"/>
    <mergeCell ref="BC19:BC20"/>
    <mergeCell ref="BD19:BD20"/>
    <mergeCell ref="BE19:BE20"/>
    <mergeCell ref="BF19:BF20"/>
    <mergeCell ref="BE21:BE25"/>
    <mergeCell ref="BF21:BF25"/>
    <mergeCell ref="BG21:BG25"/>
    <mergeCell ref="BH21:BH25"/>
    <mergeCell ref="BI21:BI25"/>
    <mergeCell ref="AY21:AY23"/>
    <mergeCell ref="AZ21:AZ23"/>
    <mergeCell ref="BA21:BA23"/>
    <mergeCell ref="BD21:BD25"/>
    <mergeCell ref="AS21:AS23"/>
    <mergeCell ref="AT21:AT23"/>
    <mergeCell ref="AU21:AU23"/>
    <mergeCell ref="AV21:AV23"/>
    <mergeCell ref="AW21:AW23"/>
    <mergeCell ref="AX21:AX23"/>
    <mergeCell ref="AM21:AM23"/>
    <mergeCell ref="AN21:AN23"/>
    <mergeCell ref="AO21:AO23"/>
    <mergeCell ref="AP21:AP23"/>
    <mergeCell ref="AQ21:AQ23"/>
    <mergeCell ref="AR21:AR23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S28:AS30"/>
    <mergeCell ref="AT28:AT30"/>
    <mergeCell ref="AU28:AU30"/>
    <mergeCell ref="AV28:AV30"/>
    <mergeCell ref="C29:C30"/>
    <mergeCell ref="BI26:BI27"/>
    <mergeCell ref="AF28:AF32"/>
    <mergeCell ref="AG28:AG30"/>
    <mergeCell ref="AH28:AH30"/>
    <mergeCell ref="AI28:AI30"/>
    <mergeCell ref="AJ28:AJ30"/>
    <mergeCell ref="AK28:AK30"/>
    <mergeCell ref="AL28:AL30"/>
    <mergeCell ref="AW26:AZ27"/>
    <mergeCell ref="BA26:BB27"/>
    <mergeCell ref="BC26:BC27"/>
    <mergeCell ref="BD26:BD27"/>
    <mergeCell ref="BE26:BE27"/>
    <mergeCell ref="BF26:BF27"/>
    <mergeCell ref="BI28:BI32"/>
    <mergeCell ref="BD28:BD32"/>
    <mergeCell ref="BE28:BE32"/>
    <mergeCell ref="BF28:BF32"/>
    <mergeCell ref="BG28:BG32"/>
    <mergeCell ref="BH28:BH32"/>
    <mergeCell ref="AQ28:AQ30"/>
    <mergeCell ref="AR28:AR30"/>
    <mergeCell ref="AQ35:AQ37"/>
    <mergeCell ref="AR35:AR37"/>
    <mergeCell ref="AS35:AS37"/>
    <mergeCell ref="AT35:AT37"/>
    <mergeCell ref="C36:C37"/>
    <mergeCell ref="BG26:BG27"/>
    <mergeCell ref="BH26:BH27"/>
    <mergeCell ref="AW33:AZ34"/>
    <mergeCell ref="BA33:BB34"/>
    <mergeCell ref="BC28:BC32"/>
    <mergeCell ref="AW28:AW30"/>
    <mergeCell ref="AX28:AX30"/>
    <mergeCell ref="AY28:AY30"/>
    <mergeCell ref="AZ28:AZ30"/>
    <mergeCell ref="BA28:BA30"/>
    <mergeCell ref="BB28:BB30"/>
    <mergeCell ref="BI33:BI34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BC33:BC34"/>
    <mergeCell ref="BD33:BD34"/>
    <mergeCell ref="BE33:BE34"/>
    <mergeCell ref="BF33:BF34"/>
    <mergeCell ref="BG33:BG34"/>
    <mergeCell ref="BH33:BH34"/>
    <mergeCell ref="BG35:BG39"/>
    <mergeCell ref="BH35:BH39"/>
    <mergeCell ref="BI35:BI39"/>
    <mergeCell ref="BD35:BD39"/>
    <mergeCell ref="BE35:BE39"/>
    <mergeCell ref="BF35:BF39"/>
    <mergeCell ref="AF33:AF34"/>
    <mergeCell ref="AG33:AJ34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BC35:BC39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C43:C44"/>
    <mergeCell ref="BB42:BB44"/>
    <mergeCell ref="BC42:BC46"/>
    <mergeCell ref="B33:B39"/>
    <mergeCell ref="AK33:AN34"/>
    <mergeCell ref="AO33:AR34"/>
    <mergeCell ref="AS33:AV34"/>
    <mergeCell ref="BG40:BG41"/>
    <mergeCell ref="BH40:BH41"/>
    <mergeCell ref="BI40:BI41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BC40:BC41"/>
    <mergeCell ref="BD40:BD41"/>
    <mergeCell ref="BE40:BE41"/>
    <mergeCell ref="BF40:BF41"/>
    <mergeCell ref="BE42:BE46"/>
    <mergeCell ref="BF42:BF46"/>
    <mergeCell ref="BG42:BG46"/>
    <mergeCell ref="BH42:BH46"/>
    <mergeCell ref="BI42:BI46"/>
    <mergeCell ref="AY42:AY44"/>
    <mergeCell ref="AZ42:AZ44"/>
    <mergeCell ref="BA42:BA44"/>
    <mergeCell ref="AF47:AF48"/>
    <mergeCell ref="AG47:AJ48"/>
    <mergeCell ref="C50:C51"/>
    <mergeCell ref="BD42:BD46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O47:AR48"/>
    <mergeCell ref="AS47:AV48"/>
    <mergeCell ref="AM49:AM51"/>
    <mergeCell ref="AN49:AN51"/>
    <mergeCell ref="AO49:AO51"/>
    <mergeCell ref="AP49:AP51"/>
    <mergeCell ref="AS49:AS51"/>
    <mergeCell ref="AT49:AT51"/>
    <mergeCell ref="B47:B53"/>
    <mergeCell ref="AK47:AN48"/>
    <mergeCell ref="BG47:BG48"/>
    <mergeCell ref="BH47:BH48"/>
    <mergeCell ref="BI47:BI48"/>
    <mergeCell ref="AF49:AF53"/>
    <mergeCell ref="AG49:AG51"/>
    <mergeCell ref="AH49:AH51"/>
    <mergeCell ref="AI49:AI51"/>
    <mergeCell ref="AJ49:AJ51"/>
    <mergeCell ref="AK49:AK51"/>
    <mergeCell ref="AL49:AL51"/>
    <mergeCell ref="AW47:AZ48"/>
    <mergeCell ref="BA47:BB48"/>
    <mergeCell ref="BC47:BC48"/>
    <mergeCell ref="BD47:BD48"/>
    <mergeCell ref="BE47:BE48"/>
    <mergeCell ref="BF47:BF48"/>
    <mergeCell ref="BI49:BI53"/>
    <mergeCell ref="BD49:BD53"/>
    <mergeCell ref="BE49:BE53"/>
    <mergeCell ref="BF49:BF53"/>
    <mergeCell ref="BG49:BG53"/>
    <mergeCell ref="BH49:BH53"/>
    <mergeCell ref="BC56:BC60"/>
    <mergeCell ref="AU56:AU58"/>
    <mergeCell ref="AV56:AV58"/>
    <mergeCell ref="AW56:AW58"/>
    <mergeCell ref="AX56:AX58"/>
    <mergeCell ref="AO56:AO58"/>
    <mergeCell ref="AP56:AP58"/>
    <mergeCell ref="BC49:BC53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U49:AU51"/>
    <mergeCell ref="AV49:AV51"/>
    <mergeCell ref="B54:B60"/>
    <mergeCell ref="AF54:AF55"/>
    <mergeCell ref="AG54:AJ55"/>
    <mergeCell ref="AK54:AN55"/>
    <mergeCell ref="AO54:AR55"/>
    <mergeCell ref="AS54:AV55"/>
    <mergeCell ref="AW54:AZ55"/>
    <mergeCell ref="BA56:BA58"/>
    <mergeCell ref="BB56:BB58"/>
    <mergeCell ref="BA54:BB55"/>
    <mergeCell ref="AQ56:AQ58"/>
    <mergeCell ref="AR56:AR58"/>
    <mergeCell ref="AS56:AS58"/>
    <mergeCell ref="AT56:AT58"/>
    <mergeCell ref="C57:C58"/>
    <mergeCell ref="BI54:BI55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BC54:BC55"/>
    <mergeCell ref="BD54:BD55"/>
    <mergeCell ref="BE54:BE55"/>
    <mergeCell ref="BF54:BF55"/>
    <mergeCell ref="BG54:BG55"/>
    <mergeCell ref="BH54:BH55"/>
    <mergeCell ref="BG56:BG60"/>
    <mergeCell ref="BH56:BH60"/>
    <mergeCell ref="BI56:BI60"/>
    <mergeCell ref="BD56:BD60"/>
    <mergeCell ref="BE56:BE60"/>
    <mergeCell ref="BF56:BF60"/>
    <mergeCell ref="AY56:AY58"/>
    <mergeCell ref="AZ56:AZ58"/>
    <mergeCell ref="BE63:BE67"/>
    <mergeCell ref="BF63:BF67"/>
    <mergeCell ref="BG63:BG67"/>
    <mergeCell ref="AQ63:AQ65"/>
    <mergeCell ref="AR63:AR65"/>
    <mergeCell ref="BG61:BG62"/>
    <mergeCell ref="BH61:BH62"/>
    <mergeCell ref="BI61:BI62"/>
    <mergeCell ref="AK63:AK65"/>
    <mergeCell ref="AL63:AL65"/>
    <mergeCell ref="AW61:AZ62"/>
    <mergeCell ref="BA61:BB62"/>
    <mergeCell ref="BC61:BC62"/>
    <mergeCell ref="BD61:BD62"/>
    <mergeCell ref="BE61:BE62"/>
    <mergeCell ref="BF61:BF62"/>
    <mergeCell ref="BH63:BH67"/>
    <mergeCell ref="BI63:BI67"/>
    <mergeCell ref="AY63:AY65"/>
    <mergeCell ref="AZ63:AZ65"/>
    <mergeCell ref="BA63:BA65"/>
    <mergeCell ref="BB63:BB65"/>
    <mergeCell ref="BC63:BC67"/>
    <mergeCell ref="BD63:BD67"/>
    <mergeCell ref="AW63:AW65"/>
    <mergeCell ref="AX63:AX65"/>
    <mergeCell ref="B71:J72"/>
    <mergeCell ref="B73:G74"/>
    <mergeCell ref="AS63:AS65"/>
    <mergeCell ref="AT63:AT65"/>
    <mergeCell ref="AF63:AF67"/>
    <mergeCell ref="AG63:AG65"/>
    <mergeCell ref="AH63:AH65"/>
    <mergeCell ref="AI63:AI65"/>
    <mergeCell ref="AJ63:AJ65"/>
    <mergeCell ref="AW69:AX69"/>
    <mergeCell ref="B75:J76"/>
    <mergeCell ref="AM63:AM65"/>
    <mergeCell ref="AN63:AN65"/>
    <mergeCell ref="AO63:AO65"/>
    <mergeCell ref="AP63:AP65"/>
    <mergeCell ref="B69:E70"/>
    <mergeCell ref="B61:B67"/>
    <mergeCell ref="AG61:AJ62"/>
    <mergeCell ref="AK61:AN62"/>
    <mergeCell ref="AO61:AR62"/>
    <mergeCell ref="C64:C65"/>
    <mergeCell ref="AQ69:AV69"/>
    <mergeCell ref="AS61:AV62"/>
    <mergeCell ref="AF61:AF62"/>
    <mergeCell ref="AU63:AU65"/>
    <mergeCell ref="AV63:AV65"/>
  </mergeCells>
  <phoneticPr fontId="1"/>
  <conditionalFormatting sqref="D12:AE18">
    <cfRule type="expression" dxfId="86" priority="32">
      <formula>COUNTIF(祝日,D$12)=1</formula>
    </cfRule>
    <cfRule type="expression" dxfId="85" priority="33">
      <formula>WEEKDAY(D$12)=7</formula>
    </cfRule>
    <cfRule type="expression" dxfId="84" priority="34">
      <formula>WEEKDAY(D$12)=1</formula>
    </cfRule>
  </conditionalFormatting>
  <conditionalFormatting sqref="D19:AE25">
    <cfRule type="expression" dxfId="83" priority="17">
      <formula>COUNTIF(祝日,D$19)=1</formula>
    </cfRule>
    <cfRule type="expression" dxfId="82" priority="18">
      <formula>WEEKDAY(D$19)=7</formula>
    </cfRule>
    <cfRule type="expression" dxfId="81" priority="19">
      <formula>WEEKDAY(D$19)=1</formula>
    </cfRule>
  </conditionalFormatting>
  <conditionalFormatting sqref="D26:AE32">
    <cfRule type="expression" dxfId="80" priority="14">
      <formula>COUNTIF(祝日,D$26)=1</formula>
    </cfRule>
    <cfRule type="expression" dxfId="79" priority="15">
      <formula>WEEKDAY(D$26)=7</formula>
    </cfRule>
    <cfRule type="expression" dxfId="78" priority="16">
      <formula>WEEKDAY(D$26)=1</formula>
    </cfRule>
  </conditionalFormatting>
  <conditionalFormatting sqref="D33:AE39">
    <cfRule type="expression" dxfId="77" priority="11">
      <formula>COUNTIF(祝日,D$33)=1</formula>
    </cfRule>
    <cfRule type="expression" dxfId="76" priority="12">
      <formula>WEEKDAY(D$33)=7</formula>
    </cfRule>
    <cfRule type="expression" dxfId="75" priority="13">
      <formula>WEEKDAY(D$33)=1</formula>
    </cfRule>
  </conditionalFormatting>
  <conditionalFormatting sqref="D40:AE46">
    <cfRule type="expression" dxfId="74" priority="29">
      <formula>COUNTIF(祝日,D$40)=1</formula>
    </cfRule>
    <cfRule type="expression" dxfId="73" priority="30">
      <formula>WEEKDAY(D$40)=7</formula>
    </cfRule>
    <cfRule type="expression" dxfId="72" priority="31">
      <formula>WEEKDAY(D$40)=1</formula>
    </cfRule>
  </conditionalFormatting>
  <conditionalFormatting sqref="D47:AE53">
    <cfRule type="expression" dxfId="71" priority="26">
      <formula>COUNTIF(祝日,D$47)=1</formula>
    </cfRule>
    <cfRule type="expression" dxfId="70" priority="27">
      <formula>WEEKDAY(D$47)=7</formula>
    </cfRule>
    <cfRule type="expression" dxfId="69" priority="28">
      <formula>WEEKDAY(D$47)=1</formula>
    </cfRule>
  </conditionalFormatting>
  <conditionalFormatting sqref="D54:AE60">
    <cfRule type="expression" dxfId="68" priority="23">
      <formula>COUNTIF(祝日,D$54)=1</formula>
    </cfRule>
    <cfRule type="expression" dxfId="67" priority="24">
      <formula>WEEKDAY(D$54)=7</formula>
    </cfRule>
    <cfRule type="expression" dxfId="66" priority="25">
      <formula>WEEKDAY(D$54)=1</formula>
    </cfRule>
  </conditionalFormatting>
  <conditionalFormatting sqref="D61:AE67">
    <cfRule type="expression" dxfId="65" priority="20">
      <formula>COUNTIF(祝日,D$61)=1</formula>
    </cfRule>
    <cfRule type="expression" dxfId="64" priority="21">
      <formula>WEEKDAY(D$61)=7</formula>
    </cfRule>
    <cfRule type="expression" dxfId="63" priority="22">
      <formula>WEEKDAY(D$61)=1</formula>
    </cfRule>
  </conditionalFormatting>
  <conditionalFormatting sqref="B72:J72 B76:J76 AH71:AP71 AH75:AP75 AH78:AP78">
    <cfRule type="expression" dxfId="62" priority="10">
      <formula>$BB$4="★"</formula>
    </cfRule>
  </conditionalFormatting>
  <conditionalFormatting sqref="AQ69:AX69">
    <cfRule type="expression" dxfId="61" priority="5">
      <formula>$BB$4="★"</formula>
    </cfRule>
  </conditionalFormatting>
  <conditionalFormatting sqref="A68:BB68 A69:AQ69 AW69:BB69 A70:BB70 A72:BB78 BB71 A71:AZ71">
    <cfRule type="expression" dxfId="60" priority="3">
      <formula>$BB$4&lt;&gt;"★"</formula>
    </cfRule>
  </conditionalFormatting>
  <conditionalFormatting sqref="AZ71">
    <cfRule type="expression" dxfId="59" priority="2">
      <formula>$BB$4="★"</formula>
    </cfRule>
  </conditionalFormatting>
  <conditionalFormatting sqref="AG14:AZ67">
    <cfRule type="cellIs" dxfId="58" priority="1" operator="equal">
      <formula>"未達成"</formula>
    </cfRule>
  </conditionalFormatting>
  <dataValidations disablePrompts="1" count="4">
    <dataValidation type="list" allowBlank="1" showInputMessage="1" showErrorMessage="1" sqref="D15:AE15 D22:AE22 D29:AE29 D36:AE36 D43:AE43 D50:AE50 D57:AE57 D64:AE64" xr:uid="{B4A0D2CF-7D0E-487C-99B7-ABC1CB13E995}">
      <formula1>"着手日,完了日,完了日工期末,工期末,振替日,夏季休暇,年末年始休暇"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990245C3-B58E-445B-9ADD-1F659D54CA8C}">
      <formula1>"－,該当"</formula1>
    </dataValidation>
    <dataValidation type="list" allowBlank="1" showInputMessage="1" showErrorMessage="1" sqref="D25:AE25 D32:AE32 D39:AE39 D46:AE46 D53:AE53 D60:AE60 Y18:AC18 D18 F18:H18 L18:O18 R18:V18 D67:AE67" xr:uid="{430BE617-C68C-4593-9FBC-6259A17C0FBE}">
      <formula1>"○"</formula1>
    </dataValidation>
    <dataValidation type="list" allowBlank="1" showInputMessage="1" showErrorMessage="1" sqref="E18 D31:AE31 D38:AE38 D45:AE45 D52:AE52 D59:AE59 D66:AE66 D24:AE24 I18:K18 P18:Q18 W18:X18 D17:AE17 AD18:AE18" xr:uid="{853D92AC-66F6-4FD4-9CD5-91E2643FF49C}">
      <formula1>"－,○,対象外"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7F84-0069-41D2-88DC-15DFB5BC61B2}">
  <sheetPr>
    <tabColor rgb="FFFFC000"/>
    <pageSetUpPr fitToPage="1"/>
  </sheetPr>
  <dimension ref="A1:BI129"/>
  <sheetViews>
    <sheetView view="pageBreakPreview" topLeftCell="A53" zoomScale="70" zoomScaleNormal="70" zoomScaleSheetLayoutView="70" workbookViewId="0"/>
  </sheetViews>
  <sheetFormatPr defaultColWidth="9" defaultRowHeight="13.2" x14ac:dyDescent="0.2"/>
  <cols>
    <col min="1" max="1" width="1.44140625" customWidth="1"/>
    <col min="2" max="2" width="4.21875" style="115" customWidth="1"/>
    <col min="3" max="3" width="5.21875" style="115" customWidth="1"/>
    <col min="4" max="31" width="5.77734375" style="115" customWidth="1"/>
    <col min="32" max="32" width="9.109375" customWidth="1"/>
    <col min="33" max="33" width="4.109375" customWidth="1"/>
    <col min="34" max="34" width="5.77734375" customWidth="1"/>
    <col min="35" max="35" width="6.33203125" customWidth="1"/>
    <col min="36" max="36" width="5.77734375" customWidth="1"/>
    <col min="37" max="37" width="4.109375" customWidth="1"/>
    <col min="38" max="38" width="5.77734375" customWidth="1"/>
    <col min="39" max="39" width="6.33203125" customWidth="1"/>
    <col min="40" max="40" width="5.77734375" customWidth="1"/>
    <col min="41" max="41" width="4.21875" customWidth="1"/>
    <col min="42" max="42" width="5.6640625" customWidth="1"/>
    <col min="43" max="43" width="6.33203125" customWidth="1"/>
    <col min="44" max="44" width="5.6640625" customWidth="1"/>
    <col min="45" max="45" width="4.109375" customWidth="1"/>
    <col min="46" max="46" width="5.6640625" customWidth="1"/>
    <col min="47" max="47" width="6.33203125" customWidth="1"/>
    <col min="48" max="48" width="5.6640625" customWidth="1"/>
    <col min="49" max="49" width="4.109375" customWidth="1"/>
    <col min="50" max="50" width="5.6640625" customWidth="1"/>
    <col min="51" max="51" width="6.33203125" customWidth="1"/>
    <col min="52" max="52" width="5.88671875" customWidth="1"/>
    <col min="53" max="54" width="6.88671875" customWidth="1"/>
    <col min="55" max="55" width="8.109375" style="101" customWidth="1"/>
    <col min="56" max="61" width="8.77734375" style="3" customWidth="1"/>
  </cols>
  <sheetData>
    <row r="1" spans="2:61" ht="19.5" customHeight="1" x14ac:dyDescent="0.2">
      <c r="B1" s="1"/>
      <c r="C1" s="1"/>
      <c r="M1" s="1"/>
      <c r="AC1" s="1"/>
      <c r="AX1" s="73"/>
      <c r="AY1" s="73"/>
      <c r="AZ1" s="74"/>
      <c r="BA1" s="73"/>
      <c r="BB1" s="75" t="s">
        <v>66</v>
      </c>
      <c r="BC1" s="96"/>
    </row>
    <row r="2" spans="2:61" ht="23.4" x14ac:dyDescent="0.2">
      <c r="B2" s="148" t="s">
        <v>68</v>
      </c>
      <c r="C2" s="1"/>
      <c r="M2" s="1"/>
      <c r="AC2" s="1"/>
      <c r="AX2" s="73"/>
      <c r="AY2" s="73"/>
      <c r="AZ2" s="74"/>
      <c r="BA2" s="76"/>
      <c r="BB2" s="77" t="s">
        <v>67</v>
      </c>
      <c r="BC2" s="97"/>
    </row>
    <row r="3" spans="2:61" ht="18.75" customHeight="1" x14ac:dyDescent="0.2">
      <c r="AX3" s="15"/>
      <c r="AY3" s="169" t="str">
        <f>IF(N6&lt;=224,"",IF(AND(225&lt;=N6,N6&lt;=448),"",IF(AND(449&lt;=N6,N6&lt;=672),"3/3",IF(AND(673&lt;=N6,N6&lt;=896),"3/4","32ヶ月以上"))))</f>
        <v/>
      </c>
      <c r="AZ3" s="169"/>
      <c r="BA3" s="169"/>
      <c r="BB3" s="169"/>
      <c r="BC3" s="98"/>
    </row>
    <row r="4" spans="2:61" ht="21.75" customHeight="1" x14ac:dyDescent="0.2">
      <c r="C4" s="66"/>
      <c r="D4" s="67" t="s">
        <v>64</v>
      </c>
      <c r="E4" s="261" t="str">
        <f>'別紙１ (8ヶ月以内)'!E4</f>
        <v>〇〇〇新築工事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32"/>
      <c r="AC4"/>
      <c r="AD4"/>
      <c r="AE4"/>
      <c r="AZ4" s="4"/>
      <c r="BA4" s="4"/>
      <c r="BB4" s="142" t="str">
        <f>IF(OR(AY3="2/2",AY3="3/3",AY3="4/4"),"★","")</f>
        <v/>
      </c>
      <c r="BC4" s="99"/>
      <c r="BH4"/>
    </row>
    <row r="5" spans="2:61" x14ac:dyDescent="0.2">
      <c r="C5" s="66"/>
      <c r="D5" s="67" t="s">
        <v>52</v>
      </c>
      <c r="E5" s="262">
        <f>'別紙１ (8ヶ月以内)'!E5</f>
        <v>2025</v>
      </c>
      <c r="F5" s="262"/>
      <c r="G5" s="121">
        <f>'別紙１ (8ヶ月以内)'!G5</f>
        <v>7</v>
      </c>
      <c r="H5" s="121">
        <f>'別紙１ (8ヶ月以内)'!H5</f>
        <v>4</v>
      </c>
      <c r="I5" s="131" t="s">
        <v>0</v>
      </c>
      <c r="J5" s="262">
        <f>'別紙１ (8ヶ月以内)'!J5</f>
        <v>2026</v>
      </c>
      <c r="K5" s="262"/>
      <c r="L5" s="121">
        <f>'別紙１ (8ヶ月以内)'!L5</f>
        <v>3</v>
      </c>
      <c r="M5" s="121">
        <f>'別紙１ (8ヶ月以内)'!M5</f>
        <v>9</v>
      </c>
      <c r="N5" s="120"/>
      <c r="O5" s="121"/>
      <c r="P5" s="120"/>
      <c r="Q5" s="122"/>
      <c r="R5" s="120"/>
      <c r="S5" s="120"/>
      <c r="T5" s="120"/>
      <c r="AC5"/>
      <c r="AD5"/>
      <c r="AE5"/>
      <c r="AZ5" s="4"/>
      <c r="BA5" s="4"/>
      <c r="BB5" s="3"/>
      <c r="BC5" s="99"/>
      <c r="BH5"/>
    </row>
    <row r="6" spans="2:61" ht="15.6" x14ac:dyDescent="0.2">
      <c r="C6" s="66"/>
      <c r="D6" s="67" t="s">
        <v>63</v>
      </c>
      <c r="E6" s="262">
        <f>'別紙１ (8ヶ月以内)'!E6</f>
        <v>2025</v>
      </c>
      <c r="F6" s="262"/>
      <c r="G6" s="121">
        <f>'別紙１ (8ヶ月以内)'!G6</f>
        <v>7</v>
      </c>
      <c r="H6" s="121">
        <f>'別紙１ (8ヶ月以内)'!H6</f>
        <v>28</v>
      </c>
      <c r="I6" s="131" t="s">
        <v>0</v>
      </c>
      <c r="J6" s="262">
        <f>'別紙１ (8ヶ月以内)'!J6</f>
        <v>2025</v>
      </c>
      <c r="K6" s="262"/>
      <c r="L6" s="121">
        <f>'別紙１ (8ヶ月以内)'!L6</f>
        <v>10</v>
      </c>
      <c r="M6" s="121">
        <f>'別紙１ (8ヶ月以内)'!M6</f>
        <v>20</v>
      </c>
      <c r="N6" s="167">
        <f>'別紙１ (8ヶ月以内)'!N6</f>
        <v>85</v>
      </c>
      <c r="O6" s="168"/>
      <c r="P6" s="120"/>
      <c r="Q6" s="122"/>
      <c r="R6" s="120"/>
      <c r="S6" s="120"/>
      <c r="T6" s="127"/>
      <c r="W6" s="69"/>
      <c r="X6" s="69"/>
      <c r="AF6" s="16"/>
      <c r="AG6" s="16"/>
      <c r="AU6" s="16"/>
      <c r="AV6" s="16"/>
      <c r="AW6" s="173" t="s">
        <v>74</v>
      </c>
      <c r="AX6" s="173"/>
      <c r="AY6" s="173"/>
      <c r="AZ6" s="173"/>
      <c r="BA6" s="173"/>
      <c r="BB6" s="173"/>
      <c r="BC6" s="100"/>
    </row>
    <row r="7" spans="2:61" ht="14.25" customHeight="1" x14ac:dyDescent="0.2">
      <c r="C7" s="68" t="s">
        <v>72</v>
      </c>
      <c r="N7" s="123"/>
      <c r="O7" s="123"/>
      <c r="P7" s="123"/>
      <c r="Q7" s="123"/>
      <c r="R7" s="123"/>
      <c r="S7" s="123"/>
      <c r="T7" s="123"/>
    </row>
    <row r="8" spans="2:61" ht="14.25" customHeight="1" x14ac:dyDescent="0.2">
      <c r="B8" s="68"/>
      <c r="C8" s="123"/>
      <c r="D8" s="124" t="s">
        <v>73</v>
      </c>
      <c r="E8" s="196">
        <f>D103</f>
        <v>46314</v>
      </c>
      <c r="F8" s="196"/>
      <c r="G8" s="125">
        <f>D103</f>
        <v>46314</v>
      </c>
      <c r="H8" s="126">
        <f>D103</f>
        <v>46314</v>
      </c>
      <c r="I8" s="132" t="s">
        <v>0</v>
      </c>
      <c r="J8" s="196">
        <f>AE110</f>
        <v>46537</v>
      </c>
      <c r="K8" s="196"/>
      <c r="L8" s="125">
        <f>AE110</f>
        <v>46537</v>
      </c>
      <c r="M8" s="126">
        <f>AE110</f>
        <v>46537</v>
      </c>
      <c r="N8" s="123"/>
      <c r="O8" s="125"/>
      <c r="P8" s="123"/>
      <c r="Q8" s="126"/>
      <c r="R8" s="123"/>
      <c r="S8" s="123"/>
      <c r="T8" s="123"/>
    </row>
    <row r="9" spans="2:61" ht="6.75" customHeight="1" thickBot="1" x14ac:dyDescent="0.25">
      <c r="B9" s="68"/>
    </row>
    <row r="10" spans="2:61" ht="13.5" customHeight="1" x14ac:dyDescent="0.2">
      <c r="B10" s="197"/>
      <c r="C10" s="197"/>
      <c r="D10" s="200" t="s">
        <v>48</v>
      </c>
      <c r="E10" s="201"/>
      <c r="F10" s="201"/>
      <c r="G10" s="201"/>
      <c r="H10" s="201"/>
      <c r="I10" s="201"/>
      <c r="J10" s="202"/>
      <c r="K10" s="200" t="s">
        <v>49</v>
      </c>
      <c r="L10" s="201"/>
      <c r="M10" s="201"/>
      <c r="N10" s="201"/>
      <c r="O10" s="201"/>
      <c r="P10" s="201"/>
      <c r="Q10" s="202"/>
      <c r="R10" s="200" t="s">
        <v>50</v>
      </c>
      <c r="S10" s="201"/>
      <c r="T10" s="201"/>
      <c r="U10" s="201"/>
      <c r="V10" s="201"/>
      <c r="W10" s="201"/>
      <c r="X10" s="202"/>
      <c r="Y10" s="214" t="s">
        <v>51</v>
      </c>
      <c r="Z10" s="214"/>
      <c r="AA10" s="214"/>
      <c r="AB10" s="214"/>
      <c r="AC10" s="214"/>
      <c r="AD10" s="214"/>
      <c r="AE10" s="214"/>
      <c r="AF10" s="78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80"/>
      <c r="BC10"/>
      <c r="BD10"/>
      <c r="BE10"/>
      <c r="BF10"/>
      <c r="BG10"/>
      <c r="BH10"/>
      <c r="BI10"/>
    </row>
    <row r="11" spans="2:61" ht="13.5" customHeight="1" thickBot="1" x14ac:dyDescent="0.25">
      <c r="B11" s="198"/>
      <c r="C11" s="199"/>
      <c r="D11" s="25">
        <v>1</v>
      </c>
      <c r="E11" s="26">
        <v>2</v>
      </c>
      <c r="F11" s="26">
        <v>3</v>
      </c>
      <c r="G11" s="26">
        <v>4</v>
      </c>
      <c r="H11" s="26">
        <v>5</v>
      </c>
      <c r="I11" s="26">
        <v>6</v>
      </c>
      <c r="J11" s="27">
        <v>7</v>
      </c>
      <c r="K11" s="26">
        <v>8</v>
      </c>
      <c r="L11" s="26">
        <v>9</v>
      </c>
      <c r="M11" s="26">
        <v>10</v>
      </c>
      <c r="N11" s="26">
        <v>11</v>
      </c>
      <c r="O11" s="26">
        <v>12</v>
      </c>
      <c r="P11" s="26">
        <v>13</v>
      </c>
      <c r="Q11" s="28">
        <v>14</v>
      </c>
      <c r="R11" s="26">
        <v>15</v>
      </c>
      <c r="S11" s="26">
        <v>16</v>
      </c>
      <c r="T11" s="26">
        <v>17</v>
      </c>
      <c r="U11" s="26">
        <v>18</v>
      </c>
      <c r="V11" s="26">
        <v>19</v>
      </c>
      <c r="W11" s="26">
        <v>20</v>
      </c>
      <c r="X11" s="28">
        <v>21</v>
      </c>
      <c r="Y11" s="36">
        <v>22</v>
      </c>
      <c r="Z11" s="36">
        <v>23</v>
      </c>
      <c r="AA11" s="36">
        <v>24</v>
      </c>
      <c r="AB11" s="36">
        <v>25</v>
      </c>
      <c r="AC11" s="36">
        <v>26</v>
      </c>
      <c r="AD11" s="36">
        <v>27</v>
      </c>
      <c r="AE11" s="36">
        <v>28</v>
      </c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3"/>
      <c r="BC11"/>
      <c r="BD11"/>
      <c r="BE11"/>
      <c r="BF11"/>
      <c r="BG11"/>
      <c r="BH11"/>
      <c r="BI11"/>
    </row>
    <row r="12" spans="2:61" ht="13.5" customHeight="1" x14ac:dyDescent="0.2">
      <c r="B12" s="174" t="s">
        <v>82</v>
      </c>
      <c r="C12" s="5" t="s">
        <v>1</v>
      </c>
      <c r="D12" s="29">
        <f t="shared" ref="D12:AE12" si="0">D103</f>
        <v>46314</v>
      </c>
      <c r="E12" s="29">
        <f t="shared" si="0"/>
        <v>46315</v>
      </c>
      <c r="F12" s="29">
        <f t="shared" si="0"/>
        <v>46316</v>
      </c>
      <c r="G12" s="29">
        <f t="shared" si="0"/>
        <v>46317</v>
      </c>
      <c r="H12" s="29">
        <f t="shared" si="0"/>
        <v>46318</v>
      </c>
      <c r="I12" s="29">
        <f t="shared" si="0"/>
        <v>46319</v>
      </c>
      <c r="J12" s="29">
        <f t="shared" si="0"/>
        <v>46320</v>
      </c>
      <c r="K12" s="29">
        <f t="shared" si="0"/>
        <v>46321</v>
      </c>
      <c r="L12" s="29">
        <f t="shared" si="0"/>
        <v>46322</v>
      </c>
      <c r="M12" s="29">
        <f t="shared" si="0"/>
        <v>46323</v>
      </c>
      <c r="N12" s="29">
        <f t="shared" si="0"/>
        <v>46324</v>
      </c>
      <c r="O12" s="29">
        <f t="shared" si="0"/>
        <v>46325</v>
      </c>
      <c r="P12" s="29">
        <f t="shared" si="0"/>
        <v>46326</v>
      </c>
      <c r="Q12" s="29">
        <f t="shared" si="0"/>
        <v>46327</v>
      </c>
      <c r="R12" s="29">
        <f t="shared" si="0"/>
        <v>46328</v>
      </c>
      <c r="S12" s="29">
        <f t="shared" si="0"/>
        <v>46329</v>
      </c>
      <c r="T12" s="29">
        <f t="shared" si="0"/>
        <v>46330</v>
      </c>
      <c r="U12" s="29">
        <f t="shared" si="0"/>
        <v>46331</v>
      </c>
      <c r="V12" s="29">
        <f t="shared" si="0"/>
        <v>46332</v>
      </c>
      <c r="W12" s="29">
        <f t="shared" si="0"/>
        <v>46333</v>
      </c>
      <c r="X12" s="29">
        <f t="shared" si="0"/>
        <v>46334</v>
      </c>
      <c r="Y12" s="29">
        <f t="shared" si="0"/>
        <v>46335</v>
      </c>
      <c r="Z12" s="29">
        <f t="shared" si="0"/>
        <v>46336</v>
      </c>
      <c r="AA12" s="29">
        <f t="shared" si="0"/>
        <v>46337</v>
      </c>
      <c r="AB12" s="29">
        <f t="shared" si="0"/>
        <v>46338</v>
      </c>
      <c r="AC12" s="29">
        <f t="shared" si="0"/>
        <v>46339</v>
      </c>
      <c r="AD12" s="29">
        <f t="shared" si="0"/>
        <v>46340</v>
      </c>
      <c r="AE12" s="29">
        <f t="shared" si="0"/>
        <v>46341</v>
      </c>
      <c r="AF12" s="177" t="s">
        <v>2</v>
      </c>
      <c r="AG12" s="179" t="s">
        <v>127</v>
      </c>
      <c r="AH12" s="180"/>
      <c r="AI12" s="180"/>
      <c r="AJ12" s="180"/>
      <c r="AK12" s="183" t="s">
        <v>128</v>
      </c>
      <c r="AL12" s="180"/>
      <c r="AM12" s="180"/>
      <c r="AN12" s="184"/>
      <c r="AO12" s="183" t="s">
        <v>129</v>
      </c>
      <c r="AP12" s="180"/>
      <c r="AQ12" s="180"/>
      <c r="AR12" s="184"/>
      <c r="AS12" s="183" t="s">
        <v>130</v>
      </c>
      <c r="AT12" s="180"/>
      <c r="AU12" s="180"/>
      <c r="AV12" s="184"/>
      <c r="AW12" s="206" t="s">
        <v>3</v>
      </c>
      <c r="AX12" s="206"/>
      <c r="AY12" s="206"/>
      <c r="AZ12" s="207"/>
      <c r="BA12" s="210" t="s">
        <v>4</v>
      </c>
      <c r="BB12" s="211"/>
      <c r="BC12" s="254" t="s">
        <v>5</v>
      </c>
      <c r="BD12" s="252" t="s">
        <v>6</v>
      </c>
      <c r="BE12" s="252" t="s">
        <v>7</v>
      </c>
      <c r="BF12" s="252" t="s">
        <v>8</v>
      </c>
      <c r="BG12" s="252" t="s">
        <v>9</v>
      </c>
      <c r="BH12" s="252" t="s">
        <v>10</v>
      </c>
      <c r="BI12" s="252" t="s">
        <v>11</v>
      </c>
    </row>
    <row r="13" spans="2:61" ht="13.5" customHeight="1" x14ac:dyDescent="0.2">
      <c r="B13" s="175"/>
      <c r="C13" s="6" t="s">
        <v>12</v>
      </c>
      <c r="D13" s="22">
        <f t="shared" ref="D13:AE13" si="1">D103</f>
        <v>46314</v>
      </c>
      <c r="E13" s="22">
        <f t="shared" si="1"/>
        <v>46315</v>
      </c>
      <c r="F13" s="22">
        <f t="shared" si="1"/>
        <v>46316</v>
      </c>
      <c r="G13" s="22">
        <f t="shared" si="1"/>
        <v>46317</v>
      </c>
      <c r="H13" s="22">
        <f t="shared" si="1"/>
        <v>46318</v>
      </c>
      <c r="I13" s="22">
        <f t="shared" si="1"/>
        <v>46319</v>
      </c>
      <c r="J13" s="22">
        <f t="shared" si="1"/>
        <v>46320</v>
      </c>
      <c r="K13" s="22">
        <f t="shared" si="1"/>
        <v>46321</v>
      </c>
      <c r="L13" s="22">
        <f t="shared" si="1"/>
        <v>46322</v>
      </c>
      <c r="M13" s="22">
        <f t="shared" si="1"/>
        <v>46323</v>
      </c>
      <c r="N13" s="22">
        <f t="shared" si="1"/>
        <v>46324</v>
      </c>
      <c r="O13" s="22">
        <f t="shared" si="1"/>
        <v>46325</v>
      </c>
      <c r="P13" s="22">
        <f t="shared" si="1"/>
        <v>46326</v>
      </c>
      <c r="Q13" s="22">
        <f t="shared" si="1"/>
        <v>46327</v>
      </c>
      <c r="R13" s="22">
        <f t="shared" si="1"/>
        <v>46328</v>
      </c>
      <c r="S13" s="22">
        <f t="shared" si="1"/>
        <v>46329</v>
      </c>
      <c r="T13" s="22">
        <f t="shared" si="1"/>
        <v>46330</v>
      </c>
      <c r="U13" s="22">
        <f t="shared" si="1"/>
        <v>46331</v>
      </c>
      <c r="V13" s="22">
        <f t="shared" si="1"/>
        <v>46332</v>
      </c>
      <c r="W13" s="22">
        <f t="shared" si="1"/>
        <v>46333</v>
      </c>
      <c r="X13" s="22">
        <f t="shared" si="1"/>
        <v>46334</v>
      </c>
      <c r="Y13" s="22">
        <f t="shared" si="1"/>
        <v>46335</v>
      </c>
      <c r="Z13" s="22">
        <f t="shared" si="1"/>
        <v>46336</v>
      </c>
      <c r="AA13" s="22">
        <f t="shared" si="1"/>
        <v>46337</v>
      </c>
      <c r="AB13" s="22">
        <f t="shared" si="1"/>
        <v>46338</v>
      </c>
      <c r="AC13" s="22">
        <f t="shared" si="1"/>
        <v>46339</v>
      </c>
      <c r="AD13" s="22">
        <f t="shared" si="1"/>
        <v>46340</v>
      </c>
      <c r="AE13" s="22">
        <f t="shared" si="1"/>
        <v>46341</v>
      </c>
      <c r="AF13" s="178"/>
      <c r="AG13" s="181"/>
      <c r="AH13" s="182"/>
      <c r="AI13" s="182"/>
      <c r="AJ13" s="182"/>
      <c r="AK13" s="185"/>
      <c r="AL13" s="182"/>
      <c r="AM13" s="182"/>
      <c r="AN13" s="186"/>
      <c r="AO13" s="185"/>
      <c r="AP13" s="182"/>
      <c r="AQ13" s="182"/>
      <c r="AR13" s="186"/>
      <c r="AS13" s="185"/>
      <c r="AT13" s="182"/>
      <c r="AU13" s="182"/>
      <c r="AV13" s="186"/>
      <c r="AW13" s="208"/>
      <c r="AX13" s="208"/>
      <c r="AY13" s="208"/>
      <c r="AZ13" s="209"/>
      <c r="BA13" s="212"/>
      <c r="BB13" s="213"/>
      <c r="BC13" s="256"/>
      <c r="BD13" s="253"/>
      <c r="BE13" s="253"/>
      <c r="BF13" s="253"/>
      <c r="BG13" s="253"/>
      <c r="BH13" s="253"/>
      <c r="BI13" s="253"/>
    </row>
    <row r="14" spans="2:61" ht="13.5" customHeight="1" x14ac:dyDescent="0.2">
      <c r="B14" s="175"/>
      <c r="C14" s="6" t="s">
        <v>13</v>
      </c>
      <c r="D14" s="20">
        <f t="shared" ref="D14:AE14" si="2">D103</f>
        <v>46314</v>
      </c>
      <c r="E14" s="20">
        <f t="shared" si="2"/>
        <v>46315</v>
      </c>
      <c r="F14" s="20">
        <f t="shared" si="2"/>
        <v>46316</v>
      </c>
      <c r="G14" s="20">
        <f t="shared" si="2"/>
        <v>46317</v>
      </c>
      <c r="H14" s="20">
        <f t="shared" si="2"/>
        <v>46318</v>
      </c>
      <c r="I14" s="20">
        <f t="shared" si="2"/>
        <v>46319</v>
      </c>
      <c r="J14" s="20">
        <f t="shared" si="2"/>
        <v>46320</v>
      </c>
      <c r="K14" s="20">
        <f t="shared" si="2"/>
        <v>46321</v>
      </c>
      <c r="L14" s="20">
        <f t="shared" si="2"/>
        <v>46322</v>
      </c>
      <c r="M14" s="20">
        <f t="shared" si="2"/>
        <v>46323</v>
      </c>
      <c r="N14" s="20">
        <f t="shared" si="2"/>
        <v>46324</v>
      </c>
      <c r="O14" s="20">
        <f t="shared" si="2"/>
        <v>46325</v>
      </c>
      <c r="P14" s="20">
        <f t="shared" si="2"/>
        <v>46326</v>
      </c>
      <c r="Q14" s="20">
        <f t="shared" si="2"/>
        <v>46327</v>
      </c>
      <c r="R14" s="20">
        <f t="shared" si="2"/>
        <v>46328</v>
      </c>
      <c r="S14" s="20">
        <f t="shared" si="2"/>
        <v>46329</v>
      </c>
      <c r="T14" s="20">
        <f t="shared" si="2"/>
        <v>46330</v>
      </c>
      <c r="U14" s="20">
        <f t="shared" si="2"/>
        <v>46331</v>
      </c>
      <c r="V14" s="20">
        <f t="shared" si="2"/>
        <v>46332</v>
      </c>
      <c r="W14" s="20">
        <f t="shared" si="2"/>
        <v>46333</v>
      </c>
      <c r="X14" s="20">
        <f t="shared" si="2"/>
        <v>46334</v>
      </c>
      <c r="Y14" s="20">
        <f t="shared" si="2"/>
        <v>46335</v>
      </c>
      <c r="Z14" s="20">
        <f t="shared" si="2"/>
        <v>46336</v>
      </c>
      <c r="AA14" s="20">
        <f t="shared" si="2"/>
        <v>46337</v>
      </c>
      <c r="AB14" s="20">
        <f t="shared" si="2"/>
        <v>46338</v>
      </c>
      <c r="AC14" s="20">
        <f t="shared" si="2"/>
        <v>46339</v>
      </c>
      <c r="AD14" s="20">
        <f t="shared" si="2"/>
        <v>46340</v>
      </c>
      <c r="AE14" s="20">
        <f t="shared" si="2"/>
        <v>46341</v>
      </c>
      <c r="AF14" s="239">
        <f>COUNTIF(D17:AE17,"－")+COUNTIF(D17:AE17,"対象外")</f>
        <v>0</v>
      </c>
      <c r="AG14" s="203" t="s">
        <v>131</v>
      </c>
      <c r="AH14" s="187" t="s">
        <v>132</v>
      </c>
      <c r="AI14" s="190" t="s">
        <v>133</v>
      </c>
      <c r="AJ14" s="193" t="s">
        <v>134</v>
      </c>
      <c r="AK14" s="187" t="s">
        <v>131</v>
      </c>
      <c r="AL14" s="187" t="s">
        <v>132</v>
      </c>
      <c r="AM14" s="190" t="s">
        <v>133</v>
      </c>
      <c r="AN14" s="193" t="s">
        <v>134</v>
      </c>
      <c r="AO14" s="187" t="s">
        <v>131</v>
      </c>
      <c r="AP14" s="187" t="s">
        <v>132</v>
      </c>
      <c r="AQ14" s="190" t="s">
        <v>133</v>
      </c>
      <c r="AR14" s="193" t="s">
        <v>134</v>
      </c>
      <c r="AS14" s="187" t="s">
        <v>131</v>
      </c>
      <c r="AT14" s="187" t="s">
        <v>132</v>
      </c>
      <c r="AU14" s="190" t="s">
        <v>133</v>
      </c>
      <c r="AV14" s="224" t="s">
        <v>134</v>
      </c>
      <c r="AW14" s="227" t="s">
        <v>14</v>
      </c>
      <c r="AX14" s="230" t="s">
        <v>15</v>
      </c>
      <c r="AY14" s="233" t="s">
        <v>53</v>
      </c>
      <c r="AZ14" s="236" t="s">
        <v>54</v>
      </c>
      <c r="BA14" s="218" t="s">
        <v>14</v>
      </c>
      <c r="BB14" s="221" t="s">
        <v>16</v>
      </c>
      <c r="BC14" s="254">
        <f>COUNT(D13:AE13)</f>
        <v>28</v>
      </c>
      <c r="BD14" s="252">
        <f>BC14-AF14</f>
        <v>28</v>
      </c>
      <c r="BE14" s="252">
        <f>'別紙１ (～16ヶ月以内)'!BE63+BD14</f>
        <v>476</v>
      </c>
      <c r="BF14" s="252">
        <f>COUNTIF(D17:AE17,"○")</f>
        <v>0</v>
      </c>
      <c r="BG14" s="252">
        <f>'別紙１ (～16ヶ月以内)'!BG63+BF14</f>
        <v>56</v>
      </c>
      <c r="BH14" s="252">
        <f>COUNTIF(D18:AE18,"○")</f>
        <v>0</v>
      </c>
      <c r="BI14" s="252">
        <f>'別紙１ (～16ヶ月以内)'!BI63+BH14</f>
        <v>56</v>
      </c>
    </row>
    <row r="15" spans="2:61" ht="37.5" customHeight="1" x14ac:dyDescent="0.2">
      <c r="B15" s="175"/>
      <c r="C15" s="215" t="s">
        <v>17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240"/>
      <c r="AG15" s="204"/>
      <c r="AH15" s="188"/>
      <c r="AI15" s="191"/>
      <c r="AJ15" s="194"/>
      <c r="AK15" s="188"/>
      <c r="AL15" s="188"/>
      <c r="AM15" s="191"/>
      <c r="AN15" s="194"/>
      <c r="AO15" s="188"/>
      <c r="AP15" s="188"/>
      <c r="AQ15" s="191"/>
      <c r="AR15" s="194"/>
      <c r="AS15" s="188"/>
      <c r="AT15" s="188"/>
      <c r="AU15" s="191"/>
      <c r="AV15" s="225"/>
      <c r="AW15" s="228"/>
      <c r="AX15" s="231"/>
      <c r="AY15" s="234"/>
      <c r="AZ15" s="237"/>
      <c r="BA15" s="219"/>
      <c r="BB15" s="222"/>
      <c r="BC15" s="255"/>
      <c r="BD15" s="257"/>
      <c r="BE15" s="257"/>
      <c r="BF15" s="257"/>
      <c r="BG15" s="257"/>
      <c r="BH15" s="257"/>
      <c r="BI15" s="257"/>
    </row>
    <row r="16" spans="2:61" s="7" customFormat="1" ht="24" customHeight="1" x14ac:dyDescent="0.2">
      <c r="B16" s="175"/>
      <c r="C16" s="216"/>
      <c r="D16" s="145" t="str">
        <f t="shared" ref="D16:AE16" si="3">IFERROR(VLOOKUP(D13,祝日,3,FALSE),"")</f>
        <v/>
      </c>
      <c r="E16" s="145" t="str">
        <f t="shared" si="3"/>
        <v/>
      </c>
      <c r="F16" s="145" t="str">
        <f t="shared" si="3"/>
        <v/>
      </c>
      <c r="G16" s="146" t="str">
        <f t="shared" si="3"/>
        <v/>
      </c>
      <c r="H16" s="145" t="str">
        <f t="shared" si="3"/>
        <v/>
      </c>
      <c r="I16" s="145" t="str">
        <f t="shared" si="3"/>
        <v/>
      </c>
      <c r="J16" s="145" t="str">
        <f t="shared" si="3"/>
        <v/>
      </c>
      <c r="K16" s="145" t="str">
        <f t="shared" si="3"/>
        <v/>
      </c>
      <c r="L16" s="145" t="str">
        <f t="shared" si="3"/>
        <v/>
      </c>
      <c r="M16" s="145" t="str">
        <f t="shared" si="3"/>
        <v/>
      </c>
      <c r="N16" s="145" t="str">
        <f t="shared" si="3"/>
        <v/>
      </c>
      <c r="O16" s="145" t="str">
        <f t="shared" si="3"/>
        <v/>
      </c>
      <c r="P16" s="145" t="str">
        <f t="shared" si="3"/>
        <v/>
      </c>
      <c r="Q16" s="145" t="str">
        <f t="shared" si="3"/>
        <v/>
      </c>
      <c r="R16" s="145" t="str">
        <f t="shared" si="3"/>
        <v/>
      </c>
      <c r="S16" s="145" t="str">
        <f t="shared" si="3"/>
        <v>文化の日</v>
      </c>
      <c r="T16" s="145" t="str">
        <f t="shared" si="3"/>
        <v/>
      </c>
      <c r="U16" s="145" t="str">
        <f t="shared" si="3"/>
        <v/>
      </c>
      <c r="V16" s="145" t="str">
        <f t="shared" si="3"/>
        <v/>
      </c>
      <c r="W16" s="145" t="str">
        <f t="shared" si="3"/>
        <v/>
      </c>
      <c r="X16" s="145" t="str">
        <f t="shared" si="3"/>
        <v/>
      </c>
      <c r="Y16" s="145" t="str">
        <f t="shared" si="3"/>
        <v/>
      </c>
      <c r="Z16" s="145" t="str">
        <f t="shared" si="3"/>
        <v/>
      </c>
      <c r="AA16" s="146" t="str">
        <f t="shared" si="3"/>
        <v/>
      </c>
      <c r="AB16" s="145" t="str">
        <f t="shared" si="3"/>
        <v/>
      </c>
      <c r="AC16" s="145" t="str">
        <f t="shared" si="3"/>
        <v/>
      </c>
      <c r="AD16" s="145" t="str">
        <f>IFERROR(VLOOKUP(AD13,祝日,3,FALSE),"")</f>
        <v/>
      </c>
      <c r="AE16" s="145" t="str">
        <f t="shared" si="3"/>
        <v/>
      </c>
      <c r="AF16" s="240"/>
      <c r="AG16" s="205"/>
      <c r="AH16" s="189"/>
      <c r="AI16" s="192"/>
      <c r="AJ16" s="195"/>
      <c r="AK16" s="189"/>
      <c r="AL16" s="189"/>
      <c r="AM16" s="192"/>
      <c r="AN16" s="195"/>
      <c r="AO16" s="189"/>
      <c r="AP16" s="189"/>
      <c r="AQ16" s="192"/>
      <c r="AR16" s="195"/>
      <c r="AS16" s="189"/>
      <c r="AT16" s="189"/>
      <c r="AU16" s="192"/>
      <c r="AV16" s="226"/>
      <c r="AW16" s="229"/>
      <c r="AX16" s="232"/>
      <c r="AY16" s="235"/>
      <c r="AZ16" s="238"/>
      <c r="BA16" s="220"/>
      <c r="BB16" s="223"/>
      <c r="BC16" s="255"/>
      <c r="BD16" s="257"/>
      <c r="BE16" s="257"/>
      <c r="BF16" s="257"/>
      <c r="BG16" s="257"/>
      <c r="BH16" s="257"/>
      <c r="BI16" s="257"/>
    </row>
    <row r="17" spans="1:61" s="8" customFormat="1" ht="13.5" customHeight="1" x14ac:dyDescent="0.2">
      <c r="B17" s="175"/>
      <c r="C17" s="6" t="s">
        <v>18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240"/>
      <c r="AG17" s="84">
        <f>COUNTIF(D17:J17,"○")</f>
        <v>0</v>
      </c>
      <c r="AH17" s="85">
        <f>IF(7-(COUNTIF(D17:J17,"－")+COUNTIF(D17:J17,"対象外"))=0,"－",AG17/(7-(COUNTIF(D17:J17,"－")+COUNTIF(D17:J17,"対象外"))))</f>
        <v>0</v>
      </c>
      <c r="AI17" s="85" t="str">
        <f>IF(COUNTIF(D17:J17,"")=7,"",IF(AH17="－","－",IF(AH17&gt;=0.285,"達成",IF(AJ17="該当","達成","未達成"))))</f>
        <v/>
      </c>
      <c r="AJ17" s="90" t="s">
        <v>20</v>
      </c>
      <c r="AK17" s="92">
        <f>COUNTIF(K17:Q17,"○")</f>
        <v>0</v>
      </c>
      <c r="AL17" s="85">
        <f>IF(7-(COUNTIF(K17:Q17,"－")+COUNTIF(K17:Q17,"対象外"))=0,"－",AK17/(7-(COUNTIF(K17:Q17,"－")+COUNTIF(K17:Q17,"対象外"))))</f>
        <v>0</v>
      </c>
      <c r="AM17" s="85" t="str">
        <f>IF(COUNTIF(K17:Q17,"")=7,"",IF(AL17="－","－",IF(AL17&gt;=0.285,"達成",IF(AN17="該当","達成","未達成"))))</f>
        <v/>
      </c>
      <c r="AN17" s="88" t="s">
        <v>20</v>
      </c>
      <c r="AO17" s="92">
        <f>COUNTIF(R17:X17,"○")</f>
        <v>0</v>
      </c>
      <c r="AP17" s="85">
        <f>IF(7-(COUNTIF(R17:X17,"－")+COUNTIF(R17:X17,"対象外"))=0,"－",AO17/(7-(COUNTIF(R17:X17,"－")+COUNTIF(R17:X17,"対象外"))))</f>
        <v>0</v>
      </c>
      <c r="AQ17" s="85" t="str">
        <f>IF(COUNTIF(R17:X17,"")=7,"",IF(AP17="－","－",IF(AP17&gt;=0.285,"達成",IF(AR17="該当","達成","未達成"))))</f>
        <v/>
      </c>
      <c r="AR17" s="88" t="s">
        <v>20</v>
      </c>
      <c r="AS17" s="92">
        <f>COUNTIF(Y17:AE17,"○")</f>
        <v>0</v>
      </c>
      <c r="AT17" s="85">
        <f>IF(7-(COUNTIF(Y17:AE17,"－")+COUNTIF(Y17:AE17,"対象外"))=0,"－",AS17/(7-(COUNTIF(Y17:AE17,"－")+COUNTIF(Y17:AE17,"対象外"))))</f>
        <v>0</v>
      </c>
      <c r="AU17" s="85" t="str">
        <f>IF(COUNTIF(Y17:AE17,"")=7,"",IF(AT17="－","－",IF(AT17&gt;=0.285,"達成",IF(AV17="該当","達成","未達成"))))</f>
        <v/>
      </c>
      <c r="AV17" s="88" t="s">
        <v>20</v>
      </c>
      <c r="AW17" s="94">
        <f>BF14</f>
        <v>0</v>
      </c>
      <c r="AX17" s="41">
        <f>IF(BD14=0,"－",AW17/BD14)</f>
        <v>0</v>
      </c>
      <c r="AY17" s="41" t="str">
        <f>IF(COUNTIF(D17:AE17,"")=28,"",IF(AX17="－","－",IF(AX17&gt;=0.285,"達成",IF(AZ17="該当","達成","未達成"))))</f>
        <v/>
      </c>
      <c r="AZ17" s="70" t="s">
        <v>20</v>
      </c>
      <c r="BA17" s="37">
        <f>BG14</f>
        <v>56</v>
      </c>
      <c r="BB17" s="38">
        <f>IF(BE14=0,"－",BA17/BE14)</f>
        <v>0.11764705882352941</v>
      </c>
      <c r="BC17" s="255"/>
      <c r="BD17" s="257"/>
      <c r="BE17" s="257"/>
      <c r="BF17" s="257"/>
      <c r="BG17" s="257"/>
      <c r="BH17" s="257"/>
      <c r="BI17" s="257"/>
    </row>
    <row r="18" spans="1:61" s="8" customFormat="1" ht="13.5" customHeight="1" thickBot="1" x14ac:dyDescent="0.25">
      <c r="B18" s="176"/>
      <c r="C18" s="9" t="s">
        <v>19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241"/>
      <c r="AG18" s="86">
        <f>COUNTIF(D18:J18,"○")</f>
        <v>0</v>
      </c>
      <c r="AH18" s="87">
        <f>IF(7-(COUNTIF(D18:J18,"－")+COUNTIF(D18:J18,"対象外"))=0,"－",AG18/(7-(COUNTIF(D18:J18,"－")+COUNTIF(D18:J18,"対象外"))))</f>
        <v>0</v>
      </c>
      <c r="AI18" s="87" t="str">
        <f>IF(OR(AI17="",AI17="－"),AI17,IF(AH18&gt;=0.285,"達成",IF(AJ18="該当","達成","未達成")))</f>
        <v/>
      </c>
      <c r="AJ18" s="91" t="s">
        <v>20</v>
      </c>
      <c r="AK18" s="93">
        <f t="shared" ref="AK18" si="4">COUNTIF(K18:Q18,"○")</f>
        <v>0</v>
      </c>
      <c r="AL18" s="87">
        <f t="shared" ref="AL18" si="5">IF(7-(COUNTIF(K18:Q18,"－")+COUNTIF(K18:Q18,"対象外"))=0,"－",AK18/(7-(COUNTIF(K18:Q18,"－")+COUNTIF(K18:Q18,"対象外"))))</f>
        <v>0</v>
      </c>
      <c r="AM18" s="87" t="str">
        <f>IF(OR(AM17="",AM17="－"),AM17,IF(AL18&gt;=0.285,"達成",IF(AN18="該当","達成","未達成")))</f>
        <v/>
      </c>
      <c r="AN18" s="89" t="s">
        <v>20</v>
      </c>
      <c r="AO18" s="93">
        <f t="shared" ref="AO18" si="6">COUNTIF(R18:X18,"○")</f>
        <v>0</v>
      </c>
      <c r="AP18" s="87">
        <f t="shared" ref="AP18" si="7">IF(7-(COUNTIF(R18:X18,"－")+COUNTIF(R18:X18,"対象外"))=0,"－",AO18/(7-(COUNTIF(R18:X18,"－")+COUNTIF(R18:X18,"対象外"))))</f>
        <v>0</v>
      </c>
      <c r="AQ18" s="87" t="str">
        <f>IF(OR(AQ17="",AQ17="－"),AQ17,IF(AP18&gt;=0.285,"達成",IF(AR18="該当","達成","未達成")))</f>
        <v/>
      </c>
      <c r="AR18" s="89" t="s">
        <v>20</v>
      </c>
      <c r="AS18" s="93">
        <f t="shared" ref="AS18" si="8">COUNTIF(Y18:AE18,"○")</f>
        <v>0</v>
      </c>
      <c r="AT18" s="87">
        <f t="shared" ref="AT18" si="9">IF(7-(COUNTIF(Y18:AE18,"－")+COUNTIF(Y18:AE18,"対象外"))=0,"－",AS18/(7-(COUNTIF(Y18:AE18,"－")+COUNTIF(Y18:AE18,"対象外"))))</f>
        <v>0</v>
      </c>
      <c r="AU18" s="87" t="str">
        <f>IF(OR(AU17="",AU17="－"),AU17,IF(AT18&gt;=0.285,"達成",IF(AV18="該当","達成","未達成")))</f>
        <v/>
      </c>
      <c r="AV18" s="89" t="s">
        <v>20</v>
      </c>
      <c r="AW18" s="95">
        <f>BH14</f>
        <v>0</v>
      </c>
      <c r="AX18" s="42">
        <f>IF(BD14=0,"－",AW18/BD14)</f>
        <v>0</v>
      </c>
      <c r="AY18" s="42" t="str">
        <f>IF(COUNTIF(D18:AE18,"")=28,"",IF(AX18="－","－",IF(AX18&gt;=0.285,"達成",IF(AZ18="該当","達成","未達成"))))</f>
        <v/>
      </c>
      <c r="AZ18" s="71" t="s">
        <v>20</v>
      </c>
      <c r="BA18" s="39">
        <f>BI14</f>
        <v>56</v>
      </c>
      <c r="BB18" s="40">
        <f>IF(BE14=0,"－",BA18/BE14)</f>
        <v>0.11764705882352941</v>
      </c>
      <c r="BC18" s="256"/>
      <c r="BD18" s="253"/>
      <c r="BE18" s="253"/>
      <c r="BF18" s="253"/>
      <c r="BG18" s="253"/>
      <c r="BH18" s="253"/>
      <c r="BI18" s="253"/>
    </row>
    <row r="19" spans="1:61" ht="13.5" customHeight="1" x14ac:dyDescent="0.2">
      <c r="B19" s="174" t="s">
        <v>83</v>
      </c>
      <c r="C19" s="30" t="s">
        <v>1</v>
      </c>
      <c r="D19" s="31">
        <f t="shared" ref="D19:AE19" si="10">D104</f>
        <v>46342</v>
      </c>
      <c r="E19" s="31">
        <f t="shared" si="10"/>
        <v>46343</v>
      </c>
      <c r="F19" s="31">
        <f t="shared" si="10"/>
        <v>46344</v>
      </c>
      <c r="G19" s="31">
        <f t="shared" si="10"/>
        <v>46345</v>
      </c>
      <c r="H19" s="31">
        <f t="shared" si="10"/>
        <v>46346</v>
      </c>
      <c r="I19" s="31">
        <f t="shared" si="10"/>
        <v>46347</v>
      </c>
      <c r="J19" s="31">
        <f t="shared" si="10"/>
        <v>46348</v>
      </c>
      <c r="K19" s="31">
        <f t="shared" si="10"/>
        <v>46349</v>
      </c>
      <c r="L19" s="31">
        <f t="shared" si="10"/>
        <v>46350</v>
      </c>
      <c r="M19" s="31">
        <f t="shared" si="10"/>
        <v>46351</v>
      </c>
      <c r="N19" s="31">
        <f t="shared" si="10"/>
        <v>46352</v>
      </c>
      <c r="O19" s="31">
        <f t="shared" si="10"/>
        <v>46353</v>
      </c>
      <c r="P19" s="31">
        <f t="shared" si="10"/>
        <v>46354</v>
      </c>
      <c r="Q19" s="31">
        <f t="shared" si="10"/>
        <v>46355</v>
      </c>
      <c r="R19" s="31">
        <f t="shared" si="10"/>
        <v>46356</v>
      </c>
      <c r="S19" s="31">
        <f t="shared" si="10"/>
        <v>46357</v>
      </c>
      <c r="T19" s="31">
        <f t="shared" si="10"/>
        <v>46358</v>
      </c>
      <c r="U19" s="31">
        <f t="shared" si="10"/>
        <v>46359</v>
      </c>
      <c r="V19" s="31">
        <f t="shared" si="10"/>
        <v>46360</v>
      </c>
      <c r="W19" s="31">
        <f t="shared" si="10"/>
        <v>46361</v>
      </c>
      <c r="X19" s="31">
        <f t="shared" si="10"/>
        <v>46362</v>
      </c>
      <c r="Y19" s="31">
        <f t="shared" si="10"/>
        <v>46363</v>
      </c>
      <c r="Z19" s="31">
        <f t="shared" si="10"/>
        <v>46364</v>
      </c>
      <c r="AA19" s="31">
        <f t="shared" si="10"/>
        <v>46365</v>
      </c>
      <c r="AB19" s="31">
        <f t="shared" si="10"/>
        <v>46366</v>
      </c>
      <c r="AC19" s="31">
        <f t="shared" si="10"/>
        <v>46367</v>
      </c>
      <c r="AD19" s="31">
        <f t="shared" si="10"/>
        <v>46368</v>
      </c>
      <c r="AE19" s="31">
        <f t="shared" si="10"/>
        <v>46369</v>
      </c>
      <c r="AF19" s="217" t="s">
        <v>2</v>
      </c>
      <c r="AG19" s="179" t="s">
        <v>127</v>
      </c>
      <c r="AH19" s="180"/>
      <c r="AI19" s="180"/>
      <c r="AJ19" s="180"/>
      <c r="AK19" s="183" t="s">
        <v>128</v>
      </c>
      <c r="AL19" s="180"/>
      <c r="AM19" s="180"/>
      <c r="AN19" s="184"/>
      <c r="AO19" s="183" t="s">
        <v>129</v>
      </c>
      <c r="AP19" s="180"/>
      <c r="AQ19" s="180"/>
      <c r="AR19" s="184"/>
      <c r="AS19" s="183" t="s">
        <v>130</v>
      </c>
      <c r="AT19" s="180"/>
      <c r="AU19" s="180"/>
      <c r="AV19" s="184"/>
      <c r="AW19" s="206" t="s">
        <v>3</v>
      </c>
      <c r="AX19" s="206"/>
      <c r="AY19" s="206"/>
      <c r="AZ19" s="207"/>
      <c r="BA19" s="210" t="s">
        <v>4</v>
      </c>
      <c r="BB19" s="211"/>
      <c r="BC19" s="254" t="s">
        <v>5</v>
      </c>
      <c r="BD19" s="252" t="s">
        <v>6</v>
      </c>
      <c r="BE19" s="252" t="s">
        <v>7</v>
      </c>
      <c r="BF19" s="252" t="s">
        <v>8</v>
      </c>
      <c r="BG19" s="252" t="s">
        <v>9</v>
      </c>
      <c r="BH19" s="252" t="s">
        <v>10</v>
      </c>
      <c r="BI19" s="252" t="s">
        <v>11</v>
      </c>
    </row>
    <row r="20" spans="1:61" ht="13.5" customHeight="1" x14ac:dyDescent="0.2">
      <c r="B20" s="175"/>
      <c r="C20" s="6" t="s">
        <v>12</v>
      </c>
      <c r="D20" s="22">
        <f t="shared" ref="D20:AE20" si="11">D104</f>
        <v>46342</v>
      </c>
      <c r="E20" s="22">
        <f t="shared" si="11"/>
        <v>46343</v>
      </c>
      <c r="F20" s="22">
        <f t="shared" si="11"/>
        <v>46344</v>
      </c>
      <c r="G20" s="22">
        <f t="shared" si="11"/>
        <v>46345</v>
      </c>
      <c r="H20" s="22">
        <f t="shared" si="11"/>
        <v>46346</v>
      </c>
      <c r="I20" s="22">
        <f t="shared" si="11"/>
        <v>46347</v>
      </c>
      <c r="J20" s="22">
        <f t="shared" si="11"/>
        <v>46348</v>
      </c>
      <c r="K20" s="22">
        <f t="shared" si="11"/>
        <v>46349</v>
      </c>
      <c r="L20" s="22">
        <f t="shared" si="11"/>
        <v>46350</v>
      </c>
      <c r="M20" s="22">
        <f t="shared" si="11"/>
        <v>46351</v>
      </c>
      <c r="N20" s="22">
        <f t="shared" si="11"/>
        <v>46352</v>
      </c>
      <c r="O20" s="22">
        <f t="shared" si="11"/>
        <v>46353</v>
      </c>
      <c r="P20" s="22">
        <f t="shared" si="11"/>
        <v>46354</v>
      </c>
      <c r="Q20" s="22">
        <f t="shared" si="11"/>
        <v>46355</v>
      </c>
      <c r="R20" s="22">
        <f t="shared" si="11"/>
        <v>46356</v>
      </c>
      <c r="S20" s="22">
        <f t="shared" si="11"/>
        <v>46357</v>
      </c>
      <c r="T20" s="22">
        <f t="shared" si="11"/>
        <v>46358</v>
      </c>
      <c r="U20" s="22">
        <f t="shared" si="11"/>
        <v>46359</v>
      </c>
      <c r="V20" s="22">
        <f t="shared" si="11"/>
        <v>46360</v>
      </c>
      <c r="W20" s="22">
        <f t="shared" si="11"/>
        <v>46361</v>
      </c>
      <c r="X20" s="22">
        <f t="shared" si="11"/>
        <v>46362</v>
      </c>
      <c r="Y20" s="22">
        <f t="shared" si="11"/>
        <v>46363</v>
      </c>
      <c r="Z20" s="22">
        <f t="shared" si="11"/>
        <v>46364</v>
      </c>
      <c r="AA20" s="22">
        <f t="shared" si="11"/>
        <v>46365</v>
      </c>
      <c r="AB20" s="22">
        <f t="shared" si="11"/>
        <v>46366</v>
      </c>
      <c r="AC20" s="22">
        <f t="shared" si="11"/>
        <v>46367</v>
      </c>
      <c r="AD20" s="22">
        <f t="shared" si="11"/>
        <v>46368</v>
      </c>
      <c r="AE20" s="22">
        <f t="shared" si="11"/>
        <v>46369</v>
      </c>
      <c r="AF20" s="178"/>
      <c r="AG20" s="181"/>
      <c r="AH20" s="182"/>
      <c r="AI20" s="182"/>
      <c r="AJ20" s="182"/>
      <c r="AK20" s="185"/>
      <c r="AL20" s="182"/>
      <c r="AM20" s="182"/>
      <c r="AN20" s="186"/>
      <c r="AO20" s="185"/>
      <c r="AP20" s="182"/>
      <c r="AQ20" s="182"/>
      <c r="AR20" s="186"/>
      <c r="AS20" s="185"/>
      <c r="AT20" s="182"/>
      <c r="AU20" s="182"/>
      <c r="AV20" s="186"/>
      <c r="AW20" s="208"/>
      <c r="AX20" s="208"/>
      <c r="AY20" s="208"/>
      <c r="AZ20" s="209"/>
      <c r="BA20" s="212"/>
      <c r="BB20" s="213"/>
      <c r="BC20" s="256"/>
      <c r="BD20" s="253"/>
      <c r="BE20" s="253"/>
      <c r="BF20" s="253"/>
      <c r="BG20" s="253"/>
      <c r="BH20" s="253"/>
      <c r="BI20" s="253"/>
    </row>
    <row r="21" spans="1:61" ht="13.5" customHeight="1" x14ac:dyDescent="0.2">
      <c r="B21" s="175"/>
      <c r="C21" s="6" t="s">
        <v>13</v>
      </c>
      <c r="D21" s="20">
        <f t="shared" ref="D21:AE21" si="12">D104</f>
        <v>46342</v>
      </c>
      <c r="E21" s="20">
        <f t="shared" si="12"/>
        <v>46343</v>
      </c>
      <c r="F21" s="20">
        <f t="shared" si="12"/>
        <v>46344</v>
      </c>
      <c r="G21" s="20">
        <f t="shared" si="12"/>
        <v>46345</v>
      </c>
      <c r="H21" s="20">
        <f t="shared" si="12"/>
        <v>46346</v>
      </c>
      <c r="I21" s="20">
        <f t="shared" si="12"/>
        <v>46347</v>
      </c>
      <c r="J21" s="20">
        <f t="shared" si="12"/>
        <v>46348</v>
      </c>
      <c r="K21" s="20">
        <f t="shared" si="12"/>
        <v>46349</v>
      </c>
      <c r="L21" s="20">
        <f t="shared" si="12"/>
        <v>46350</v>
      </c>
      <c r="M21" s="20">
        <f t="shared" si="12"/>
        <v>46351</v>
      </c>
      <c r="N21" s="20">
        <f t="shared" si="12"/>
        <v>46352</v>
      </c>
      <c r="O21" s="20">
        <f t="shared" si="12"/>
        <v>46353</v>
      </c>
      <c r="P21" s="20">
        <f t="shared" si="12"/>
        <v>46354</v>
      </c>
      <c r="Q21" s="20">
        <f t="shared" si="12"/>
        <v>46355</v>
      </c>
      <c r="R21" s="20">
        <f t="shared" si="12"/>
        <v>46356</v>
      </c>
      <c r="S21" s="20">
        <f t="shared" si="12"/>
        <v>46357</v>
      </c>
      <c r="T21" s="20">
        <f t="shared" si="12"/>
        <v>46358</v>
      </c>
      <c r="U21" s="20">
        <f t="shared" si="12"/>
        <v>46359</v>
      </c>
      <c r="V21" s="20">
        <f t="shared" si="12"/>
        <v>46360</v>
      </c>
      <c r="W21" s="20">
        <f t="shared" si="12"/>
        <v>46361</v>
      </c>
      <c r="X21" s="20">
        <f t="shared" si="12"/>
        <v>46362</v>
      </c>
      <c r="Y21" s="20">
        <f t="shared" si="12"/>
        <v>46363</v>
      </c>
      <c r="Z21" s="20">
        <f t="shared" si="12"/>
        <v>46364</v>
      </c>
      <c r="AA21" s="20">
        <f t="shared" si="12"/>
        <v>46365</v>
      </c>
      <c r="AB21" s="20">
        <f t="shared" si="12"/>
        <v>46366</v>
      </c>
      <c r="AC21" s="20">
        <f t="shared" si="12"/>
        <v>46367</v>
      </c>
      <c r="AD21" s="20">
        <f t="shared" si="12"/>
        <v>46368</v>
      </c>
      <c r="AE21" s="20">
        <f t="shared" si="12"/>
        <v>46369</v>
      </c>
      <c r="AF21" s="239">
        <f>COUNTIF(D24:AE24,"－")+COUNTIF(D24:AE24,"対象外")</f>
        <v>0</v>
      </c>
      <c r="AG21" s="203" t="s">
        <v>131</v>
      </c>
      <c r="AH21" s="187" t="s">
        <v>132</v>
      </c>
      <c r="AI21" s="190" t="s">
        <v>133</v>
      </c>
      <c r="AJ21" s="193" t="s">
        <v>134</v>
      </c>
      <c r="AK21" s="187" t="s">
        <v>131</v>
      </c>
      <c r="AL21" s="187" t="s">
        <v>132</v>
      </c>
      <c r="AM21" s="190" t="s">
        <v>133</v>
      </c>
      <c r="AN21" s="193" t="s">
        <v>134</v>
      </c>
      <c r="AO21" s="187" t="s">
        <v>131</v>
      </c>
      <c r="AP21" s="187" t="s">
        <v>132</v>
      </c>
      <c r="AQ21" s="190" t="s">
        <v>133</v>
      </c>
      <c r="AR21" s="193" t="s">
        <v>134</v>
      </c>
      <c r="AS21" s="187" t="s">
        <v>131</v>
      </c>
      <c r="AT21" s="187" t="s">
        <v>132</v>
      </c>
      <c r="AU21" s="190" t="s">
        <v>133</v>
      </c>
      <c r="AV21" s="224" t="s">
        <v>134</v>
      </c>
      <c r="AW21" s="227" t="s">
        <v>14</v>
      </c>
      <c r="AX21" s="230" t="s">
        <v>15</v>
      </c>
      <c r="AY21" s="233" t="s">
        <v>53</v>
      </c>
      <c r="AZ21" s="236" t="s">
        <v>54</v>
      </c>
      <c r="BA21" s="218" t="s">
        <v>14</v>
      </c>
      <c r="BB21" s="221" t="s">
        <v>16</v>
      </c>
      <c r="BC21" s="254">
        <f t="shared" ref="BC21" si="13">COUNT(D20:AE20)</f>
        <v>28</v>
      </c>
      <c r="BD21" s="252">
        <f>BC21-AF21</f>
        <v>28</v>
      </c>
      <c r="BE21" s="252">
        <f>BE14+BD21</f>
        <v>504</v>
      </c>
      <c r="BF21" s="252">
        <f>COUNTIF(D24:AE24,"○")</f>
        <v>0</v>
      </c>
      <c r="BG21" s="252">
        <f>BG14+BF21</f>
        <v>56</v>
      </c>
      <c r="BH21" s="252">
        <f>COUNTIF(D25:AE25,"○")</f>
        <v>0</v>
      </c>
      <c r="BI21" s="252">
        <f>BI14+BH21</f>
        <v>56</v>
      </c>
    </row>
    <row r="22" spans="1:61" ht="37.5" customHeight="1" x14ac:dyDescent="0.2">
      <c r="B22" s="175"/>
      <c r="C22" s="215" t="s">
        <v>17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240"/>
      <c r="AG22" s="204"/>
      <c r="AH22" s="188"/>
      <c r="AI22" s="191"/>
      <c r="AJ22" s="194"/>
      <c r="AK22" s="188"/>
      <c r="AL22" s="188"/>
      <c r="AM22" s="191"/>
      <c r="AN22" s="194"/>
      <c r="AO22" s="188"/>
      <c r="AP22" s="188"/>
      <c r="AQ22" s="191"/>
      <c r="AR22" s="194"/>
      <c r="AS22" s="188"/>
      <c r="AT22" s="188"/>
      <c r="AU22" s="191"/>
      <c r="AV22" s="225"/>
      <c r="AW22" s="228"/>
      <c r="AX22" s="231"/>
      <c r="AY22" s="234"/>
      <c r="AZ22" s="237"/>
      <c r="BA22" s="219"/>
      <c r="BB22" s="222"/>
      <c r="BC22" s="255"/>
      <c r="BD22" s="257"/>
      <c r="BE22" s="257"/>
      <c r="BF22" s="257"/>
      <c r="BG22" s="257"/>
      <c r="BH22" s="257"/>
      <c r="BI22" s="257"/>
    </row>
    <row r="23" spans="1:61" ht="24" customHeight="1" x14ac:dyDescent="0.2">
      <c r="A23" s="7"/>
      <c r="B23" s="175"/>
      <c r="C23" s="216"/>
      <c r="D23" s="146" t="str">
        <f t="shared" ref="D23:AE23" si="14">IFERROR(VLOOKUP(D20,祝日,3,FALSE),"")</f>
        <v/>
      </c>
      <c r="E23" s="146" t="str">
        <f t="shared" si="14"/>
        <v/>
      </c>
      <c r="F23" s="146" t="str">
        <f t="shared" si="14"/>
        <v/>
      </c>
      <c r="G23" s="146" t="str">
        <f t="shared" si="14"/>
        <v/>
      </c>
      <c r="H23" s="146" t="str">
        <f t="shared" si="14"/>
        <v/>
      </c>
      <c r="I23" s="146" t="str">
        <f t="shared" si="14"/>
        <v/>
      </c>
      <c r="J23" s="146" t="str">
        <f t="shared" si="14"/>
        <v/>
      </c>
      <c r="K23" s="146" t="str">
        <f t="shared" si="14"/>
        <v>勤労感謝の日</v>
      </c>
      <c r="L23" s="146" t="str">
        <f t="shared" si="14"/>
        <v/>
      </c>
      <c r="M23" s="146" t="str">
        <f t="shared" si="14"/>
        <v/>
      </c>
      <c r="N23" s="146" t="str">
        <f t="shared" si="14"/>
        <v/>
      </c>
      <c r="O23" s="146" t="str">
        <f t="shared" si="14"/>
        <v/>
      </c>
      <c r="P23" s="146" t="str">
        <f>IFERROR(VLOOKUP(P20,祝日,3,FALSE),"")</f>
        <v/>
      </c>
      <c r="Q23" s="146" t="str">
        <f t="shared" si="14"/>
        <v/>
      </c>
      <c r="R23" s="146" t="str">
        <f t="shared" si="14"/>
        <v/>
      </c>
      <c r="S23" s="146" t="str">
        <f t="shared" si="14"/>
        <v/>
      </c>
      <c r="T23" s="146" t="str">
        <f t="shared" si="14"/>
        <v/>
      </c>
      <c r="U23" s="146" t="str">
        <f t="shared" si="14"/>
        <v/>
      </c>
      <c r="V23" s="146" t="str">
        <f t="shared" si="14"/>
        <v/>
      </c>
      <c r="W23" s="146" t="str">
        <f t="shared" si="14"/>
        <v/>
      </c>
      <c r="X23" s="146" t="str">
        <f t="shared" si="14"/>
        <v/>
      </c>
      <c r="Y23" s="146" t="str">
        <f t="shared" si="14"/>
        <v/>
      </c>
      <c r="Z23" s="146" t="str">
        <f t="shared" si="14"/>
        <v/>
      </c>
      <c r="AA23" s="146" t="str">
        <f t="shared" si="14"/>
        <v/>
      </c>
      <c r="AB23" s="146" t="str">
        <f t="shared" si="14"/>
        <v/>
      </c>
      <c r="AC23" s="146" t="str">
        <f t="shared" si="14"/>
        <v/>
      </c>
      <c r="AD23" s="146" t="str">
        <f t="shared" si="14"/>
        <v/>
      </c>
      <c r="AE23" s="146" t="str">
        <f t="shared" si="14"/>
        <v/>
      </c>
      <c r="AF23" s="240"/>
      <c r="AG23" s="205"/>
      <c r="AH23" s="189"/>
      <c r="AI23" s="192"/>
      <c r="AJ23" s="195"/>
      <c r="AK23" s="189"/>
      <c r="AL23" s="189"/>
      <c r="AM23" s="192"/>
      <c r="AN23" s="195"/>
      <c r="AO23" s="189"/>
      <c r="AP23" s="189"/>
      <c r="AQ23" s="192"/>
      <c r="AR23" s="195"/>
      <c r="AS23" s="189"/>
      <c r="AT23" s="189"/>
      <c r="AU23" s="192"/>
      <c r="AV23" s="226"/>
      <c r="AW23" s="229"/>
      <c r="AX23" s="232"/>
      <c r="AY23" s="235"/>
      <c r="AZ23" s="238"/>
      <c r="BA23" s="220"/>
      <c r="BB23" s="223"/>
      <c r="BC23" s="255"/>
      <c r="BD23" s="257"/>
      <c r="BE23" s="257"/>
      <c r="BF23" s="257"/>
      <c r="BG23" s="257"/>
      <c r="BH23" s="257"/>
      <c r="BI23" s="257"/>
    </row>
    <row r="24" spans="1:61" ht="12.75" customHeight="1" x14ac:dyDescent="0.2">
      <c r="A24" s="8"/>
      <c r="B24" s="175"/>
      <c r="C24" s="6" t="s">
        <v>18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240"/>
      <c r="AG24" s="84">
        <f t="shared" ref="AG24:AG25" si="15">COUNTIF(D24:J24,"○")</f>
        <v>0</v>
      </c>
      <c r="AH24" s="85">
        <f t="shared" ref="AH24:AH25" si="16">IF(7-(COUNTIF(D24:J24,"－")+COUNTIF(D24:J24,"対象外"))=0,"－",AG24/(7-(COUNTIF(D24:J24,"－")+COUNTIF(D24:J24,"対象外"))))</f>
        <v>0</v>
      </c>
      <c r="AI24" s="85" t="str">
        <f>IF(COUNTIF(D24:J24,"")=7,"",IF(AH24="－","－",IF(AH24&gt;=0.285,"達成",IF(AJ24="該当","達成","未達成"))))</f>
        <v/>
      </c>
      <c r="AJ24" s="90" t="s">
        <v>20</v>
      </c>
      <c r="AK24" s="92">
        <f>COUNTIF(K24:Q24,"○")</f>
        <v>0</v>
      </c>
      <c r="AL24" s="85">
        <f>IF(7-(COUNTIF(K24:Q24,"－")+COUNTIF(K24:Q24,"対象外"))=0,"－",AK24/(7-(COUNTIF(K24:Q24,"－")+COUNTIF(K24:Q24,"対象外"))))</f>
        <v>0</v>
      </c>
      <c r="AM24" s="85" t="str">
        <f>IF(COUNTIF(K24:Q24,"")=7,"",IF(AL24="－","－",IF(AL24&gt;=0.285,"達成",IF(AN24="該当","達成","未達成"))))</f>
        <v/>
      </c>
      <c r="AN24" s="88" t="s">
        <v>20</v>
      </c>
      <c r="AO24" s="92">
        <f>COUNTIF(R24:X24,"○")</f>
        <v>0</v>
      </c>
      <c r="AP24" s="85">
        <f>IF(7-(COUNTIF(R24:X24,"－")+COUNTIF(R24:X24,"対象外"))=0,"－",AO24/(7-(COUNTIF(R24:X24,"－")+COUNTIF(R24:X24,"対象外"))))</f>
        <v>0</v>
      </c>
      <c r="AQ24" s="85" t="str">
        <f>IF(COUNTIF(R24:X24,"")=7,"",IF(AP24="－","－",IF(AP24&gt;=0.285,"達成",IF(AR24="該当","達成","未達成"))))</f>
        <v/>
      </c>
      <c r="AR24" s="88" t="s">
        <v>20</v>
      </c>
      <c r="AS24" s="92">
        <f>COUNTIF(Y24:AE24,"○")</f>
        <v>0</v>
      </c>
      <c r="AT24" s="85">
        <f>IF(7-(COUNTIF(Y24:AE24,"－")+COUNTIF(Y24:AE24,"対象外"))=0,"－",AS24/(7-(COUNTIF(Y24:AE24,"－")+COUNTIF(Y24:AE24,"対象外"))))</f>
        <v>0</v>
      </c>
      <c r="AU24" s="85" t="str">
        <f>IF(COUNTIF(Y24:AE24,"")=7,"",IF(AT24="－","－",IF(AT24&gt;=0.285,"達成",IF(AV24="該当","達成","未達成"))))</f>
        <v/>
      </c>
      <c r="AV24" s="88" t="s">
        <v>20</v>
      </c>
      <c r="AW24" s="94">
        <f>BF21</f>
        <v>0</v>
      </c>
      <c r="AX24" s="41">
        <f>IF(BD21=0,"－",AW24/BD21)</f>
        <v>0</v>
      </c>
      <c r="AY24" s="41" t="str">
        <f>IF(COUNTIF(D24:AE24,"")=28,"",IF(AX24="－","－",IF(AX24&gt;=0.285,"達成",IF(AZ24="該当","達成","未達成"))))</f>
        <v/>
      </c>
      <c r="AZ24" s="70" t="s">
        <v>20</v>
      </c>
      <c r="BA24" s="37">
        <f>BG21</f>
        <v>56</v>
      </c>
      <c r="BB24" s="38">
        <f>IF(BE21=0,"－",BA24/BE21)</f>
        <v>0.1111111111111111</v>
      </c>
      <c r="BC24" s="255"/>
      <c r="BD24" s="257"/>
      <c r="BE24" s="257"/>
      <c r="BF24" s="257"/>
      <c r="BG24" s="257"/>
      <c r="BH24" s="257"/>
      <c r="BI24" s="257"/>
    </row>
    <row r="25" spans="1:61" ht="12.75" customHeight="1" thickBot="1" x14ac:dyDescent="0.25">
      <c r="A25" s="8"/>
      <c r="B25" s="176"/>
      <c r="C25" s="9" t="s">
        <v>19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241"/>
      <c r="AG25" s="86">
        <f t="shared" si="15"/>
        <v>0</v>
      </c>
      <c r="AH25" s="87">
        <f t="shared" si="16"/>
        <v>0</v>
      </c>
      <c r="AI25" s="87" t="str">
        <f>IF(OR(AI24="",AI24="－"),AI24,IF(AH25&gt;=0.285,"達成",IF(AJ25="該当","達成","未達成")))</f>
        <v/>
      </c>
      <c r="AJ25" s="91" t="s">
        <v>20</v>
      </c>
      <c r="AK25" s="93">
        <f t="shared" ref="AK25" si="17">COUNTIF(K25:Q25,"○")</f>
        <v>0</v>
      </c>
      <c r="AL25" s="87">
        <f t="shared" ref="AL25" si="18">IF(7-(COUNTIF(K25:Q25,"－")+COUNTIF(K25:Q25,"対象外"))=0,"－",AK25/(7-(COUNTIF(K25:Q25,"－")+COUNTIF(K25:Q25,"対象外"))))</f>
        <v>0</v>
      </c>
      <c r="AM25" s="87" t="str">
        <f>IF(OR(AM24="",AM24="－"),AM24,IF(AL25&gt;=0.285,"達成",IF(AN25="該当","達成","未達成")))</f>
        <v/>
      </c>
      <c r="AN25" s="89" t="s">
        <v>20</v>
      </c>
      <c r="AO25" s="93">
        <f t="shared" ref="AO25" si="19">COUNTIF(R25:X25,"○")</f>
        <v>0</v>
      </c>
      <c r="AP25" s="87">
        <f t="shared" ref="AP25" si="20">IF(7-(COUNTIF(R25:X25,"－")+COUNTIF(R25:X25,"対象外"))=0,"－",AO25/(7-(COUNTIF(R25:X25,"－")+COUNTIF(R25:X25,"対象外"))))</f>
        <v>0</v>
      </c>
      <c r="AQ25" s="87" t="str">
        <f>IF(OR(AQ24="",AQ24="－"),AQ24,IF(AP25&gt;=0.285,"達成",IF(AR25="該当","達成","未達成")))</f>
        <v/>
      </c>
      <c r="AR25" s="89" t="s">
        <v>20</v>
      </c>
      <c r="AS25" s="93">
        <f t="shared" ref="AS25" si="21">COUNTIF(Y25:AE25,"○")</f>
        <v>0</v>
      </c>
      <c r="AT25" s="87">
        <f t="shared" ref="AT25" si="22">IF(7-(COUNTIF(Y25:AE25,"－")+COUNTIF(Y25:AE25,"対象外"))=0,"－",AS25/(7-(COUNTIF(Y25:AE25,"－")+COUNTIF(Y25:AE25,"対象外"))))</f>
        <v>0</v>
      </c>
      <c r="AU25" s="87" t="str">
        <f>IF(OR(AU24="",AU24="－"),AU24,IF(AT25&gt;=0.285,"達成",IF(AV25="該当","達成","未達成")))</f>
        <v/>
      </c>
      <c r="AV25" s="89" t="s">
        <v>20</v>
      </c>
      <c r="AW25" s="95">
        <f>BH21</f>
        <v>0</v>
      </c>
      <c r="AX25" s="42">
        <f>IF(BD21=0,"－",AW25/BD21)</f>
        <v>0</v>
      </c>
      <c r="AY25" s="42" t="str">
        <f>IF(COUNTIF(D25:AE25,"")=28,"",IF(AX25="－","－",IF(AX25&gt;=0.285,"達成",IF(AZ25="該当","達成","未達成"))))</f>
        <v/>
      </c>
      <c r="AZ25" s="71" t="s">
        <v>20</v>
      </c>
      <c r="BA25" s="39">
        <f>BI21</f>
        <v>56</v>
      </c>
      <c r="BB25" s="40">
        <f>IF(BE21=0,"－",BA25/BE21)</f>
        <v>0.1111111111111111</v>
      </c>
      <c r="BC25" s="256"/>
      <c r="BD25" s="253"/>
      <c r="BE25" s="253"/>
      <c r="BF25" s="253"/>
      <c r="BG25" s="253"/>
      <c r="BH25" s="253"/>
      <c r="BI25" s="253"/>
    </row>
    <row r="26" spans="1:61" s="7" customFormat="1" ht="12.75" customHeight="1" x14ac:dyDescent="0.2">
      <c r="A26"/>
      <c r="B26" s="174" t="s">
        <v>84</v>
      </c>
      <c r="C26" s="5" t="s">
        <v>1</v>
      </c>
      <c r="D26" s="21">
        <f t="shared" ref="D26:AE26" si="23">D105</f>
        <v>46370</v>
      </c>
      <c r="E26" s="21">
        <f t="shared" si="23"/>
        <v>46371</v>
      </c>
      <c r="F26" s="21">
        <f t="shared" si="23"/>
        <v>46372</v>
      </c>
      <c r="G26" s="21">
        <f t="shared" si="23"/>
        <v>46373</v>
      </c>
      <c r="H26" s="21">
        <f t="shared" si="23"/>
        <v>46374</v>
      </c>
      <c r="I26" s="21">
        <f t="shared" si="23"/>
        <v>46375</v>
      </c>
      <c r="J26" s="21">
        <f t="shared" si="23"/>
        <v>46376</v>
      </c>
      <c r="K26" s="21">
        <f t="shared" si="23"/>
        <v>46377</v>
      </c>
      <c r="L26" s="21">
        <f t="shared" si="23"/>
        <v>46378</v>
      </c>
      <c r="M26" s="21">
        <f t="shared" si="23"/>
        <v>46379</v>
      </c>
      <c r="N26" s="21">
        <f t="shared" si="23"/>
        <v>46380</v>
      </c>
      <c r="O26" s="21">
        <f t="shared" si="23"/>
        <v>46381</v>
      </c>
      <c r="P26" s="21">
        <f t="shared" si="23"/>
        <v>46382</v>
      </c>
      <c r="Q26" s="21">
        <f t="shared" si="23"/>
        <v>46383</v>
      </c>
      <c r="R26" s="21">
        <f t="shared" si="23"/>
        <v>46384</v>
      </c>
      <c r="S26" s="21">
        <f t="shared" si="23"/>
        <v>46385</v>
      </c>
      <c r="T26" s="21">
        <f t="shared" si="23"/>
        <v>46386</v>
      </c>
      <c r="U26" s="21">
        <f t="shared" si="23"/>
        <v>46387</v>
      </c>
      <c r="V26" s="21">
        <f t="shared" si="23"/>
        <v>46388</v>
      </c>
      <c r="W26" s="21">
        <f t="shared" si="23"/>
        <v>46389</v>
      </c>
      <c r="X26" s="21">
        <f t="shared" si="23"/>
        <v>46390</v>
      </c>
      <c r="Y26" s="21">
        <f t="shared" si="23"/>
        <v>46391</v>
      </c>
      <c r="Z26" s="21">
        <f t="shared" si="23"/>
        <v>46392</v>
      </c>
      <c r="AA26" s="21">
        <f t="shared" si="23"/>
        <v>46393</v>
      </c>
      <c r="AB26" s="21">
        <f t="shared" si="23"/>
        <v>46394</v>
      </c>
      <c r="AC26" s="21">
        <f t="shared" si="23"/>
        <v>46395</v>
      </c>
      <c r="AD26" s="21">
        <f t="shared" si="23"/>
        <v>46396</v>
      </c>
      <c r="AE26" s="21">
        <f t="shared" si="23"/>
        <v>46397</v>
      </c>
      <c r="AF26" s="242" t="s">
        <v>2</v>
      </c>
      <c r="AG26" s="179" t="s">
        <v>127</v>
      </c>
      <c r="AH26" s="180"/>
      <c r="AI26" s="180"/>
      <c r="AJ26" s="180"/>
      <c r="AK26" s="183" t="s">
        <v>128</v>
      </c>
      <c r="AL26" s="180"/>
      <c r="AM26" s="180"/>
      <c r="AN26" s="184"/>
      <c r="AO26" s="183" t="s">
        <v>129</v>
      </c>
      <c r="AP26" s="180"/>
      <c r="AQ26" s="180"/>
      <c r="AR26" s="184"/>
      <c r="AS26" s="183" t="s">
        <v>130</v>
      </c>
      <c r="AT26" s="180"/>
      <c r="AU26" s="180"/>
      <c r="AV26" s="184"/>
      <c r="AW26" s="206" t="s">
        <v>3</v>
      </c>
      <c r="AX26" s="206"/>
      <c r="AY26" s="206"/>
      <c r="AZ26" s="207"/>
      <c r="BA26" s="210" t="s">
        <v>4</v>
      </c>
      <c r="BB26" s="211"/>
      <c r="BC26" s="254" t="s">
        <v>5</v>
      </c>
      <c r="BD26" s="252" t="s">
        <v>6</v>
      </c>
      <c r="BE26" s="252" t="s">
        <v>7</v>
      </c>
      <c r="BF26" s="252" t="s">
        <v>8</v>
      </c>
      <c r="BG26" s="252" t="s">
        <v>9</v>
      </c>
      <c r="BH26" s="252" t="s">
        <v>10</v>
      </c>
      <c r="BI26" s="252" t="s">
        <v>11</v>
      </c>
    </row>
    <row r="27" spans="1:61" s="8" customFormat="1" ht="12.75" customHeight="1" x14ac:dyDescent="0.2">
      <c r="A27"/>
      <c r="B27" s="175"/>
      <c r="C27" s="6" t="s">
        <v>12</v>
      </c>
      <c r="D27" s="22">
        <f t="shared" ref="D27:AE27" si="24">D105</f>
        <v>46370</v>
      </c>
      <c r="E27" s="22">
        <f t="shared" si="24"/>
        <v>46371</v>
      </c>
      <c r="F27" s="22">
        <f t="shared" si="24"/>
        <v>46372</v>
      </c>
      <c r="G27" s="22">
        <f t="shared" si="24"/>
        <v>46373</v>
      </c>
      <c r="H27" s="22">
        <f t="shared" si="24"/>
        <v>46374</v>
      </c>
      <c r="I27" s="22">
        <f t="shared" si="24"/>
        <v>46375</v>
      </c>
      <c r="J27" s="22">
        <f t="shared" si="24"/>
        <v>46376</v>
      </c>
      <c r="K27" s="22">
        <f t="shared" si="24"/>
        <v>46377</v>
      </c>
      <c r="L27" s="22">
        <f t="shared" si="24"/>
        <v>46378</v>
      </c>
      <c r="M27" s="22">
        <f t="shared" si="24"/>
        <v>46379</v>
      </c>
      <c r="N27" s="22">
        <f t="shared" si="24"/>
        <v>46380</v>
      </c>
      <c r="O27" s="22">
        <f t="shared" si="24"/>
        <v>46381</v>
      </c>
      <c r="P27" s="22">
        <f t="shared" si="24"/>
        <v>46382</v>
      </c>
      <c r="Q27" s="22">
        <f t="shared" si="24"/>
        <v>46383</v>
      </c>
      <c r="R27" s="22">
        <f t="shared" si="24"/>
        <v>46384</v>
      </c>
      <c r="S27" s="22">
        <f t="shared" si="24"/>
        <v>46385</v>
      </c>
      <c r="T27" s="22">
        <f t="shared" si="24"/>
        <v>46386</v>
      </c>
      <c r="U27" s="22">
        <f t="shared" si="24"/>
        <v>46387</v>
      </c>
      <c r="V27" s="22">
        <f t="shared" si="24"/>
        <v>46388</v>
      </c>
      <c r="W27" s="22">
        <f t="shared" si="24"/>
        <v>46389</v>
      </c>
      <c r="X27" s="22">
        <f t="shared" si="24"/>
        <v>46390</v>
      </c>
      <c r="Y27" s="22">
        <f t="shared" si="24"/>
        <v>46391</v>
      </c>
      <c r="Z27" s="22">
        <f t="shared" si="24"/>
        <v>46392</v>
      </c>
      <c r="AA27" s="22">
        <f t="shared" si="24"/>
        <v>46393</v>
      </c>
      <c r="AB27" s="22">
        <f t="shared" si="24"/>
        <v>46394</v>
      </c>
      <c r="AC27" s="22">
        <f t="shared" si="24"/>
        <v>46395</v>
      </c>
      <c r="AD27" s="22">
        <f t="shared" si="24"/>
        <v>46396</v>
      </c>
      <c r="AE27" s="22">
        <f t="shared" si="24"/>
        <v>46397</v>
      </c>
      <c r="AF27" s="243"/>
      <c r="AG27" s="181"/>
      <c r="AH27" s="182"/>
      <c r="AI27" s="182"/>
      <c r="AJ27" s="182"/>
      <c r="AK27" s="185"/>
      <c r="AL27" s="182"/>
      <c r="AM27" s="182"/>
      <c r="AN27" s="186"/>
      <c r="AO27" s="185"/>
      <c r="AP27" s="182"/>
      <c r="AQ27" s="182"/>
      <c r="AR27" s="186"/>
      <c r="AS27" s="185"/>
      <c r="AT27" s="182"/>
      <c r="AU27" s="182"/>
      <c r="AV27" s="186"/>
      <c r="AW27" s="208"/>
      <c r="AX27" s="208"/>
      <c r="AY27" s="208"/>
      <c r="AZ27" s="209"/>
      <c r="BA27" s="212"/>
      <c r="BB27" s="213"/>
      <c r="BC27" s="256"/>
      <c r="BD27" s="253"/>
      <c r="BE27" s="253"/>
      <c r="BF27" s="253"/>
      <c r="BG27" s="253"/>
      <c r="BH27" s="253"/>
      <c r="BI27" s="253"/>
    </row>
    <row r="28" spans="1:61" s="8" customFormat="1" ht="12.75" customHeight="1" x14ac:dyDescent="0.2">
      <c r="A28"/>
      <c r="B28" s="175"/>
      <c r="C28" s="6" t="s">
        <v>13</v>
      </c>
      <c r="D28" s="20">
        <f t="shared" ref="D28:AE28" si="25">D105</f>
        <v>46370</v>
      </c>
      <c r="E28" s="20">
        <f t="shared" si="25"/>
        <v>46371</v>
      </c>
      <c r="F28" s="20">
        <f t="shared" si="25"/>
        <v>46372</v>
      </c>
      <c r="G28" s="20">
        <f t="shared" si="25"/>
        <v>46373</v>
      </c>
      <c r="H28" s="20">
        <f t="shared" si="25"/>
        <v>46374</v>
      </c>
      <c r="I28" s="20">
        <f t="shared" si="25"/>
        <v>46375</v>
      </c>
      <c r="J28" s="20">
        <f t="shared" si="25"/>
        <v>46376</v>
      </c>
      <c r="K28" s="20">
        <f t="shared" si="25"/>
        <v>46377</v>
      </c>
      <c r="L28" s="20">
        <f t="shared" si="25"/>
        <v>46378</v>
      </c>
      <c r="M28" s="20">
        <f t="shared" si="25"/>
        <v>46379</v>
      </c>
      <c r="N28" s="20">
        <f t="shared" si="25"/>
        <v>46380</v>
      </c>
      <c r="O28" s="20">
        <f t="shared" si="25"/>
        <v>46381</v>
      </c>
      <c r="P28" s="20">
        <f t="shared" si="25"/>
        <v>46382</v>
      </c>
      <c r="Q28" s="20">
        <f t="shared" si="25"/>
        <v>46383</v>
      </c>
      <c r="R28" s="20">
        <f t="shared" si="25"/>
        <v>46384</v>
      </c>
      <c r="S28" s="20">
        <f t="shared" si="25"/>
        <v>46385</v>
      </c>
      <c r="T28" s="20">
        <f t="shared" si="25"/>
        <v>46386</v>
      </c>
      <c r="U28" s="20">
        <f t="shared" si="25"/>
        <v>46387</v>
      </c>
      <c r="V28" s="20">
        <f t="shared" si="25"/>
        <v>46388</v>
      </c>
      <c r="W28" s="20">
        <f t="shared" si="25"/>
        <v>46389</v>
      </c>
      <c r="X28" s="20">
        <f t="shared" si="25"/>
        <v>46390</v>
      </c>
      <c r="Y28" s="20">
        <f t="shared" si="25"/>
        <v>46391</v>
      </c>
      <c r="Z28" s="20">
        <f t="shared" si="25"/>
        <v>46392</v>
      </c>
      <c r="AA28" s="20">
        <f t="shared" si="25"/>
        <v>46393</v>
      </c>
      <c r="AB28" s="20">
        <f t="shared" si="25"/>
        <v>46394</v>
      </c>
      <c r="AC28" s="20">
        <f t="shared" si="25"/>
        <v>46395</v>
      </c>
      <c r="AD28" s="20">
        <f t="shared" si="25"/>
        <v>46396</v>
      </c>
      <c r="AE28" s="20">
        <f t="shared" si="25"/>
        <v>46397</v>
      </c>
      <c r="AF28" s="239">
        <f>COUNTIF(D31:AE31,"－")+COUNTIF(D31:AE31,"対象外")</f>
        <v>0</v>
      </c>
      <c r="AG28" s="203" t="s">
        <v>131</v>
      </c>
      <c r="AH28" s="187" t="s">
        <v>132</v>
      </c>
      <c r="AI28" s="190" t="s">
        <v>133</v>
      </c>
      <c r="AJ28" s="193" t="s">
        <v>134</v>
      </c>
      <c r="AK28" s="187" t="s">
        <v>131</v>
      </c>
      <c r="AL28" s="187" t="s">
        <v>132</v>
      </c>
      <c r="AM28" s="190" t="s">
        <v>133</v>
      </c>
      <c r="AN28" s="193" t="s">
        <v>134</v>
      </c>
      <c r="AO28" s="187" t="s">
        <v>131</v>
      </c>
      <c r="AP28" s="187" t="s">
        <v>132</v>
      </c>
      <c r="AQ28" s="190" t="s">
        <v>133</v>
      </c>
      <c r="AR28" s="193" t="s">
        <v>134</v>
      </c>
      <c r="AS28" s="187" t="s">
        <v>131</v>
      </c>
      <c r="AT28" s="187" t="s">
        <v>132</v>
      </c>
      <c r="AU28" s="190" t="s">
        <v>133</v>
      </c>
      <c r="AV28" s="224" t="s">
        <v>134</v>
      </c>
      <c r="AW28" s="227" t="s">
        <v>14</v>
      </c>
      <c r="AX28" s="230" t="s">
        <v>15</v>
      </c>
      <c r="AY28" s="244" t="s">
        <v>53</v>
      </c>
      <c r="AZ28" s="236" t="s">
        <v>54</v>
      </c>
      <c r="BA28" s="218" t="s">
        <v>14</v>
      </c>
      <c r="BB28" s="221" t="s">
        <v>16</v>
      </c>
      <c r="BC28" s="254">
        <f t="shared" ref="BC28" si="26">COUNT(D27:AE27)</f>
        <v>28</v>
      </c>
      <c r="BD28" s="252">
        <f>BC28-AF28</f>
        <v>28</v>
      </c>
      <c r="BE28" s="252">
        <f t="shared" ref="BE28" si="27">BE21+BD28</f>
        <v>532</v>
      </c>
      <c r="BF28" s="252">
        <f>COUNTIF(D31:AE31,"○")</f>
        <v>0</v>
      </c>
      <c r="BG28" s="252">
        <f t="shared" ref="BG28" si="28">BG21+BF28</f>
        <v>56</v>
      </c>
      <c r="BH28" s="252">
        <f>COUNTIF(D32:AE32,"○")</f>
        <v>0</v>
      </c>
      <c r="BI28" s="252">
        <f t="shared" ref="BI28" si="29">BI21+BH28</f>
        <v>56</v>
      </c>
    </row>
    <row r="29" spans="1:61" ht="37.5" customHeight="1" x14ac:dyDescent="0.2">
      <c r="B29" s="175"/>
      <c r="C29" s="215" t="s">
        <v>17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240"/>
      <c r="AG29" s="204"/>
      <c r="AH29" s="188"/>
      <c r="AI29" s="191"/>
      <c r="AJ29" s="194"/>
      <c r="AK29" s="188"/>
      <c r="AL29" s="188"/>
      <c r="AM29" s="191"/>
      <c r="AN29" s="194"/>
      <c r="AO29" s="188"/>
      <c r="AP29" s="188"/>
      <c r="AQ29" s="191"/>
      <c r="AR29" s="194"/>
      <c r="AS29" s="188"/>
      <c r="AT29" s="188"/>
      <c r="AU29" s="191"/>
      <c r="AV29" s="225"/>
      <c r="AW29" s="228"/>
      <c r="AX29" s="231"/>
      <c r="AY29" s="245"/>
      <c r="AZ29" s="237"/>
      <c r="BA29" s="219"/>
      <c r="BB29" s="222"/>
      <c r="BC29" s="255"/>
      <c r="BD29" s="257"/>
      <c r="BE29" s="257"/>
      <c r="BF29" s="257"/>
      <c r="BG29" s="257"/>
      <c r="BH29" s="257"/>
      <c r="BI29" s="257"/>
    </row>
    <row r="30" spans="1:61" ht="24" customHeight="1" x14ac:dyDescent="0.2">
      <c r="A30" s="7"/>
      <c r="B30" s="175"/>
      <c r="C30" s="216"/>
      <c r="D30" s="145" t="str">
        <f t="shared" ref="D30:AE30" si="30">IFERROR(VLOOKUP(D27,祝日,3,FALSE),"")</f>
        <v/>
      </c>
      <c r="E30" s="145" t="str">
        <f t="shared" si="30"/>
        <v/>
      </c>
      <c r="F30" s="145" t="str">
        <f t="shared" si="30"/>
        <v/>
      </c>
      <c r="G30" s="147" t="str">
        <f t="shared" si="30"/>
        <v/>
      </c>
      <c r="H30" s="145" t="str">
        <f t="shared" si="30"/>
        <v/>
      </c>
      <c r="I30" s="145" t="str">
        <f t="shared" si="30"/>
        <v/>
      </c>
      <c r="J30" s="145" t="str">
        <f t="shared" si="30"/>
        <v/>
      </c>
      <c r="K30" s="145" t="str">
        <f t="shared" si="30"/>
        <v/>
      </c>
      <c r="L30" s="145" t="str">
        <f t="shared" si="30"/>
        <v/>
      </c>
      <c r="M30" s="145" t="str">
        <f t="shared" si="30"/>
        <v/>
      </c>
      <c r="N30" s="145" t="str">
        <f t="shared" si="30"/>
        <v/>
      </c>
      <c r="O30" s="145" t="str">
        <f t="shared" si="30"/>
        <v/>
      </c>
      <c r="P30" s="145" t="str">
        <f t="shared" si="30"/>
        <v/>
      </c>
      <c r="Q30" s="145" t="str">
        <f t="shared" si="30"/>
        <v/>
      </c>
      <c r="R30" s="145" t="str">
        <f t="shared" si="30"/>
        <v/>
      </c>
      <c r="S30" s="146" t="str">
        <f t="shared" si="30"/>
        <v/>
      </c>
      <c r="T30" s="145" t="str">
        <f t="shared" si="30"/>
        <v/>
      </c>
      <c r="U30" s="145" t="str">
        <f t="shared" si="30"/>
        <v/>
      </c>
      <c r="V30" s="145" t="str">
        <f t="shared" si="30"/>
        <v>元日</v>
      </c>
      <c r="W30" s="145" t="str">
        <f t="shared" si="30"/>
        <v/>
      </c>
      <c r="X30" s="145" t="str">
        <f t="shared" si="30"/>
        <v/>
      </c>
      <c r="Y30" s="145" t="str">
        <f t="shared" si="30"/>
        <v/>
      </c>
      <c r="Z30" s="145" t="str">
        <f t="shared" si="30"/>
        <v/>
      </c>
      <c r="AA30" s="145" t="str">
        <f t="shared" si="30"/>
        <v/>
      </c>
      <c r="AB30" s="145" t="str">
        <f t="shared" si="30"/>
        <v/>
      </c>
      <c r="AC30" s="145" t="str">
        <f t="shared" si="30"/>
        <v/>
      </c>
      <c r="AD30" s="145" t="str">
        <f t="shared" si="30"/>
        <v/>
      </c>
      <c r="AE30" s="145" t="str">
        <f t="shared" si="30"/>
        <v/>
      </c>
      <c r="AF30" s="240"/>
      <c r="AG30" s="205"/>
      <c r="AH30" s="189"/>
      <c r="AI30" s="192"/>
      <c r="AJ30" s="195"/>
      <c r="AK30" s="189"/>
      <c r="AL30" s="189"/>
      <c r="AM30" s="192"/>
      <c r="AN30" s="195"/>
      <c r="AO30" s="189"/>
      <c r="AP30" s="189"/>
      <c r="AQ30" s="192"/>
      <c r="AR30" s="195"/>
      <c r="AS30" s="189"/>
      <c r="AT30" s="189"/>
      <c r="AU30" s="192"/>
      <c r="AV30" s="226"/>
      <c r="AW30" s="229"/>
      <c r="AX30" s="232"/>
      <c r="AY30" s="246"/>
      <c r="AZ30" s="238"/>
      <c r="BA30" s="220"/>
      <c r="BB30" s="223"/>
      <c r="BC30" s="255"/>
      <c r="BD30" s="257"/>
      <c r="BE30" s="257"/>
      <c r="BF30" s="257"/>
      <c r="BG30" s="257"/>
      <c r="BH30" s="257"/>
      <c r="BI30" s="257"/>
    </row>
    <row r="31" spans="1:61" ht="13.5" customHeight="1" x14ac:dyDescent="0.2">
      <c r="A31" s="8"/>
      <c r="B31" s="175"/>
      <c r="C31" s="6" t="s">
        <v>18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240"/>
      <c r="AG31" s="84">
        <f t="shared" ref="AG31:AG32" si="31">COUNTIF(D31:J31,"○")</f>
        <v>0</v>
      </c>
      <c r="AH31" s="85">
        <f t="shared" ref="AH31:AH32" si="32">IF(7-(COUNTIF(D31:J31,"－")+COUNTIF(D31:J31,"対象外"))=0,"－",AG31/(7-(COUNTIF(D31:J31,"－")+COUNTIF(D31:J31,"対象外"))))</f>
        <v>0</v>
      </c>
      <c r="AI31" s="85" t="str">
        <f>IF(COUNTIF(D31:J31,"")=7,"",IF(AH31="－","－",IF(AH31&gt;=0.285,"達成",IF(AJ31="該当","達成","未達成"))))</f>
        <v/>
      </c>
      <c r="AJ31" s="90" t="s">
        <v>20</v>
      </c>
      <c r="AK31" s="92">
        <f>COUNTIF(K31:Q31,"○")</f>
        <v>0</v>
      </c>
      <c r="AL31" s="85">
        <f>IF(7-(COUNTIF(K31:Q31,"－")+COUNTIF(K31:Q31,"対象外"))=0,"－",AK31/(7-(COUNTIF(K31:Q31,"－")+COUNTIF(K31:Q31,"対象外"))))</f>
        <v>0</v>
      </c>
      <c r="AM31" s="85" t="str">
        <f>IF(COUNTIF(K31:Q31,"")=7,"",IF(AL31="－","－",IF(AL31&gt;=0.285,"達成",IF(AN31="該当","達成","未達成"))))</f>
        <v/>
      </c>
      <c r="AN31" s="88" t="s">
        <v>20</v>
      </c>
      <c r="AO31" s="92">
        <f>COUNTIF(R31:X31,"○")</f>
        <v>0</v>
      </c>
      <c r="AP31" s="85">
        <f>IF(7-(COUNTIF(R31:X31,"－")+COUNTIF(R31:X31,"対象外"))=0,"－",AO31/(7-(COUNTIF(R31:X31,"－")+COUNTIF(R31:X31,"対象外"))))</f>
        <v>0</v>
      </c>
      <c r="AQ31" s="85" t="str">
        <f>IF(COUNTIF(R31:X31,"")=7,"",IF(AP31="－","－",IF(AP31&gt;=0.285,"達成",IF(AR31="該当","達成","未達成"))))</f>
        <v/>
      </c>
      <c r="AR31" s="88" t="s">
        <v>20</v>
      </c>
      <c r="AS31" s="92">
        <f>COUNTIF(Y31:AE31,"○")</f>
        <v>0</v>
      </c>
      <c r="AT31" s="85">
        <f>IF(7-(COUNTIF(Y31:AE31,"－")+COUNTIF(Y31:AE31,"対象外"))=0,"－",AS31/(7-(COUNTIF(Y31:AE31,"－")+COUNTIF(Y31:AE31,"対象外"))))</f>
        <v>0</v>
      </c>
      <c r="AU31" s="85" t="str">
        <f>IF(COUNTIF(Y31:AE31,"")=7,"",IF(AT31="－","－",IF(AT31&gt;=0.285,"達成",IF(AV31="該当","達成","未達成"))))</f>
        <v/>
      </c>
      <c r="AV31" s="88" t="s">
        <v>20</v>
      </c>
      <c r="AW31" s="94">
        <f>BF28</f>
        <v>0</v>
      </c>
      <c r="AX31" s="41">
        <f>IF(BD28=0,"－",AW31/BD28)</f>
        <v>0</v>
      </c>
      <c r="AY31" s="41" t="str">
        <f>IF(COUNTIF(D31:AE31,"")=28,"",IF(AX31="－","－",IF(AX31&gt;=0.285,"達成",IF(AZ31="該当","達成","未達成"))))</f>
        <v/>
      </c>
      <c r="AZ31" s="70" t="s">
        <v>20</v>
      </c>
      <c r="BA31" s="37">
        <f>BG28</f>
        <v>56</v>
      </c>
      <c r="BB31" s="38">
        <f>IF(BE28=0,"－",BA31/BE28)</f>
        <v>0.10526315789473684</v>
      </c>
      <c r="BC31" s="255"/>
      <c r="BD31" s="257"/>
      <c r="BE31" s="257"/>
      <c r="BF31" s="257"/>
      <c r="BG31" s="257"/>
      <c r="BH31" s="257"/>
      <c r="BI31" s="257"/>
    </row>
    <row r="32" spans="1:61" ht="13.5" customHeight="1" thickBot="1" x14ac:dyDescent="0.25">
      <c r="A32" s="8"/>
      <c r="B32" s="176"/>
      <c r="C32" s="9" t="s">
        <v>19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241"/>
      <c r="AG32" s="86">
        <f t="shared" si="31"/>
        <v>0</v>
      </c>
      <c r="AH32" s="87">
        <f t="shared" si="32"/>
        <v>0</v>
      </c>
      <c r="AI32" s="87" t="str">
        <f>IF(OR(AI31="",AI31="－"),AI31,IF(AH32&gt;=0.285,"達成",IF(AJ32="該当","達成","未達成")))</f>
        <v/>
      </c>
      <c r="AJ32" s="91" t="s">
        <v>20</v>
      </c>
      <c r="AK32" s="93">
        <f t="shared" ref="AK32" si="33">COUNTIF(K32:Q32,"○")</f>
        <v>0</v>
      </c>
      <c r="AL32" s="87">
        <f t="shared" ref="AL32" si="34">IF(7-(COUNTIF(K32:Q32,"－")+COUNTIF(K32:Q32,"対象外"))=0,"－",AK32/(7-(COUNTIF(K32:Q32,"－")+COUNTIF(K32:Q32,"対象外"))))</f>
        <v>0</v>
      </c>
      <c r="AM32" s="87" t="str">
        <f>IF(OR(AM31="",AM31="－"),AM31,IF(AL32&gt;=0.285,"達成",IF(AN32="該当","達成","未達成")))</f>
        <v/>
      </c>
      <c r="AN32" s="89" t="s">
        <v>20</v>
      </c>
      <c r="AO32" s="93">
        <f t="shared" ref="AO32" si="35">COUNTIF(R32:X32,"○")</f>
        <v>0</v>
      </c>
      <c r="AP32" s="87">
        <f t="shared" ref="AP32" si="36">IF(7-(COUNTIF(R32:X32,"－")+COUNTIF(R32:X32,"対象外"))=0,"－",AO32/(7-(COUNTIF(R32:X32,"－")+COUNTIF(R32:X32,"対象外"))))</f>
        <v>0</v>
      </c>
      <c r="AQ32" s="87" t="str">
        <f>IF(OR(AQ31="",AQ31="－"),AQ31,IF(AP32&gt;=0.285,"達成",IF(AR32="該当","達成","未達成")))</f>
        <v/>
      </c>
      <c r="AR32" s="89" t="s">
        <v>20</v>
      </c>
      <c r="AS32" s="93">
        <f t="shared" ref="AS32" si="37">COUNTIF(Y32:AE32,"○")</f>
        <v>0</v>
      </c>
      <c r="AT32" s="87">
        <f t="shared" ref="AT32" si="38">IF(7-(COUNTIF(Y32:AE32,"－")+COUNTIF(Y32:AE32,"対象外"))=0,"－",AS32/(7-(COUNTIF(Y32:AE32,"－")+COUNTIF(Y32:AE32,"対象外"))))</f>
        <v>0</v>
      </c>
      <c r="AU32" s="87" t="str">
        <f>IF(OR(AU31="",AU31="－"),AU31,IF(AT32&gt;=0.285,"達成",IF(AV32="該当","達成","未達成")))</f>
        <v/>
      </c>
      <c r="AV32" s="89" t="s">
        <v>20</v>
      </c>
      <c r="AW32" s="95">
        <f>BH28</f>
        <v>0</v>
      </c>
      <c r="AX32" s="42">
        <f>IF(BD28=0,"－",AW32/BD28)</f>
        <v>0</v>
      </c>
      <c r="AY32" s="42" t="str">
        <f>IF(COUNTIF(D32:AE32,"")=28,"",IF(AX32="－","－",IF(AX32&gt;=0.285,"達成",IF(AZ32="該当","達成","未達成"))))</f>
        <v/>
      </c>
      <c r="AZ32" s="71" t="s">
        <v>20</v>
      </c>
      <c r="BA32" s="39">
        <f>BI28</f>
        <v>56</v>
      </c>
      <c r="BB32" s="40">
        <f>IF(BE28=0,"－",BA32/BE28)</f>
        <v>0.10526315789473684</v>
      </c>
      <c r="BC32" s="256"/>
      <c r="BD32" s="253"/>
      <c r="BE32" s="253"/>
      <c r="BF32" s="253"/>
      <c r="BG32" s="253"/>
      <c r="BH32" s="253"/>
      <c r="BI32" s="253"/>
    </row>
    <row r="33" spans="1:61" ht="13.5" customHeight="1" x14ac:dyDescent="0.2">
      <c r="B33" s="174" t="s">
        <v>85</v>
      </c>
      <c r="C33" s="5" t="s">
        <v>1</v>
      </c>
      <c r="D33" s="21">
        <f t="shared" ref="D33:AE33" si="39">D106</f>
        <v>46398</v>
      </c>
      <c r="E33" s="21">
        <f t="shared" si="39"/>
        <v>46399</v>
      </c>
      <c r="F33" s="21">
        <f t="shared" si="39"/>
        <v>46400</v>
      </c>
      <c r="G33" s="21">
        <f t="shared" si="39"/>
        <v>46401</v>
      </c>
      <c r="H33" s="21">
        <f t="shared" si="39"/>
        <v>46402</v>
      </c>
      <c r="I33" s="21">
        <f t="shared" si="39"/>
        <v>46403</v>
      </c>
      <c r="J33" s="21">
        <f t="shared" si="39"/>
        <v>46404</v>
      </c>
      <c r="K33" s="21">
        <f t="shared" si="39"/>
        <v>46405</v>
      </c>
      <c r="L33" s="21">
        <f t="shared" si="39"/>
        <v>46406</v>
      </c>
      <c r="M33" s="21">
        <f t="shared" si="39"/>
        <v>46407</v>
      </c>
      <c r="N33" s="21">
        <f t="shared" si="39"/>
        <v>46408</v>
      </c>
      <c r="O33" s="21">
        <f t="shared" si="39"/>
        <v>46409</v>
      </c>
      <c r="P33" s="21">
        <f t="shared" si="39"/>
        <v>46410</v>
      </c>
      <c r="Q33" s="21">
        <f t="shared" si="39"/>
        <v>46411</v>
      </c>
      <c r="R33" s="21">
        <f t="shared" si="39"/>
        <v>46412</v>
      </c>
      <c r="S33" s="21">
        <f t="shared" si="39"/>
        <v>46413</v>
      </c>
      <c r="T33" s="21">
        <f t="shared" si="39"/>
        <v>46414</v>
      </c>
      <c r="U33" s="21">
        <f t="shared" si="39"/>
        <v>46415</v>
      </c>
      <c r="V33" s="21">
        <f t="shared" si="39"/>
        <v>46416</v>
      </c>
      <c r="W33" s="21">
        <f t="shared" si="39"/>
        <v>46417</v>
      </c>
      <c r="X33" s="21">
        <f t="shared" si="39"/>
        <v>46418</v>
      </c>
      <c r="Y33" s="21">
        <f t="shared" si="39"/>
        <v>46419</v>
      </c>
      <c r="Z33" s="21">
        <f t="shared" si="39"/>
        <v>46420</v>
      </c>
      <c r="AA33" s="21">
        <f t="shared" si="39"/>
        <v>46421</v>
      </c>
      <c r="AB33" s="21">
        <f t="shared" si="39"/>
        <v>46422</v>
      </c>
      <c r="AC33" s="21">
        <f t="shared" si="39"/>
        <v>46423</v>
      </c>
      <c r="AD33" s="21">
        <f t="shared" si="39"/>
        <v>46424</v>
      </c>
      <c r="AE33" s="21">
        <f t="shared" si="39"/>
        <v>46425</v>
      </c>
      <c r="AF33" s="242" t="s">
        <v>2</v>
      </c>
      <c r="AG33" s="179" t="s">
        <v>127</v>
      </c>
      <c r="AH33" s="180"/>
      <c r="AI33" s="180"/>
      <c r="AJ33" s="180"/>
      <c r="AK33" s="183" t="s">
        <v>128</v>
      </c>
      <c r="AL33" s="180"/>
      <c r="AM33" s="180"/>
      <c r="AN33" s="184"/>
      <c r="AO33" s="183" t="s">
        <v>129</v>
      </c>
      <c r="AP33" s="180"/>
      <c r="AQ33" s="180"/>
      <c r="AR33" s="184"/>
      <c r="AS33" s="183" t="s">
        <v>130</v>
      </c>
      <c r="AT33" s="180"/>
      <c r="AU33" s="180"/>
      <c r="AV33" s="184"/>
      <c r="AW33" s="206" t="s">
        <v>3</v>
      </c>
      <c r="AX33" s="206"/>
      <c r="AY33" s="206"/>
      <c r="AZ33" s="207"/>
      <c r="BA33" s="210" t="s">
        <v>4</v>
      </c>
      <c r="BB33" s="211"/>
      <c r="BC33" s="254" t="s">
        <v>5</v>
      </c>
      <c r="BD33" s="252" t="s">
        <v>6</v>
      </c>
      <c r="BE33" s="252" t="s">
        <v>7</v>
      </c>
      <c r="BF33" s="252" t="s">
        <v>8</v>
      </c>
      <c r="BG33" s="252" t="s">
        <v>9</v>
      </c>
      <c r="BH33" s="252" t="s">
        <v>10</v>
      </c>
      <c r="BI33" s="252" t="s">
        <v>11</v>
      </c>
    </row>
    <row r="34" spans="1:61" ht="13.5" customHeight="1" x14ac:dyDescent="0.2">
      <c r="B34" s="175"/>
      <c r="C34" s="6" t="s">
        <v>12</v>
      </c>
      <c r="D34" s="22">
        <f t="shared" ref="D34:AE34" si="40">D106</f>
        <v>46398</v>
      </c>
      <c r="E34" s="22">
        <f t="shared" si="40"/>
        <v>46399</v>
      </c>
      <c r="F34" s="22">
        <f t="shared" si="40"/>
        <v>46400</v>
      </c>
      <c r="G34" s="22">
        <f t="shared" si="40"/>
        <v>46401</v>
      </c>
      <c r="H34" s="22">
        <f t="shared" si="40"/>
        <v>46402</v>
      </c>
      <c r="I34" s="22">
        <f t="shared" si="40"/>
        <v>46403</v>
      </c>
      <c r="J34" s="22">
        <f t="shared" si="40"/>
        <v>46404</v>
      </c>
      <c r="K34" s="22">
        <f t="shared" si="40"/>
        <v>46405</v>
      </c>
      <c r="L34" s="22">
        <f t="shared" si="40"/>
        <v>46406</v>
      </c>
      <c r="M34" s="22">
        <f t="shared" si="40"/>
        <v>46407</v>
      </c>
      <c r="N34" s="22">
        <f t="shared" si="40"/>
        <v>46408</v>
      </c>
      <c r="O34" s="22">
        <f t="shared" si="40"/>
        <v>46409</v>
      </c>
      <c r="P34" s="22">
        <f t="shared" si="40"/>
        <v>46410</v>
      </c>
      <c r="Q34" s="22">
        <f t="shared" si="40"/>
        <v>46411</v>
      </c>
      <c r="R34" s="22">
        <f t="shared" si="40"/>
        <v>46412</v>
      </c>
      <c r="S34" s="22">
        <f t="shared" si="40"/>
        <v>46413</v>
      </c>
      <c r="T34" s="22">
        <f t="shared" si="40"/>
        <v>46414</v>
      </c>
      <c r="U34" s="22">
        <f t="shared" si="40"/>
        <v>46415</v>
      </c>
      <c r="V34" s="22">
        <f t="shared" si="40"/>
        <v>46416</v>
      </c>
      <c r="W34" s="22">
        <f t="shared" si="40"/>
        <v>46417</v>
      </c>
      <c r="X34" s="22">
        <f t="shared" si="40"/>
        <v>46418</v>
      </c>
      <c r="Y34" s="22">
        <f t="shared" si="40"/>
        <v>46419</v>
      </c>
      <c r="Z34" s="22">
        <f t="shared" si="40"/>
        <v>46420</v>
      </c>
      <c r="AA34" s="22">
        <f t="shared" si="40"/>
        <v>46421</v>
      </c>
      <c r="AB34" s="22">
        <f t="shared" si="40"/>
        <v>46422</v>
      </c>
      <c r="AC34" s="22">
        <f t="shared" si="40"/>
        <v>46423</v>
      </c>
      <c r="AD34" s="22">
        <f t="shared" si="40"/>
        <v>46424</v>
      </c>
      <c r="AE34" s="22">
        <f t="shared" si="40"/>
        <v>46425</v>
      </c>
      <c r="AF34" s="243"/>
      <c r="AG34" s="181"/>
      <c r="AH34" s="182"/>
      <c r="AI34" s="182"/>
      <c r="AJ34" s="182"/>
      <c r="AK34" s="185"/>
      <c r="AL34" s="182"/>
      <c r="AM34" s="182"/>
      <c r="AN34" s="186"/>
      <c r="AO34" s="185"/>
      <c r="AP34" s="182"/>
      <c r="AQ34" s="182"/>
      <c r="AR34" s="186"/>
      <c r="AS34" s="185"/>
      <c r="AT34" s="182"/>
      <c r="AU34" s="182"/>
      <c r="AV34" s="186"/>
      <c r="AW34" s="208"/>
      <c r="AX34" s="208"/>
      <c r="AY34" s="208"/>
      <c r="AZ34" s="209"/>
      <c r="BA34" s="212"/>
      <c r="BB34" s="213"/>
      <c r="BC34" s="256"/>
      <c r="BD34" s="253"/>
      <c r="BE34" s="253"/>
      <c r="BF34" s="253"/>
      <c r="BG34" s="253"/>
      <c r="BH34" s="253"/>
      <c r="BI34" s="253"/>
    </row>
    <row r="35" spans="1:61" ht="13.5" customHeight="1" x14ac:dyDescent="0.2">
      <c r="B35" s="175"/>
      <c r="C35" s="6" t="s">
        <v>13</v>
      </c>
      <c r="D35" s="20">
        <f t="shared" ref="D35:AE35" si="41">D106</f>
        <v>46398</v>
      </c>
      <c r="E35" s="20">
        <f t="shared" si="41"/>
        <v>46399</v>
      </c>
      <c r="F35" s="20">
        <f t="shared" si="41"/>
        <v>46400</v>
      </c>
      <c r="G35" s="20">
        <f t="shared" si="41"/>
        <v>46401</v>
      </c>
      <c r="H35" s="20">
        <f t="shared" si="41"/>
        <v>46402</v>
      </c>
      <c r="I35" s="20">
        <f t="shared" si="41"/>
        <v>46403</v>
      </c>
      <c r="J35" s="20">
        <f t="shared" si="41"/>
        <v>46404</v>
      </c>
      <c r="K35" s="20">
        <f t="shared" si="41"/>
        <v>46405</v>
      </c>
      <c r="L35" s="20">
        <f t="shared" si="41"/>
        <v>46406</v>
      </c>
      <c r="M35" s="20">
        <f t="shared" si="41"/>
        <v>46407</v>
      </c>
      <c r="N35" s="20">
        <f t="shared" si="41"/>
        <v>46408</v>
      </c>
      <c r="O35" s="20">
        <f t="shared" si="41"/>
        <v>46409</v>
      </c>
      <c r="P35" s="20">
        <f t="shared" si="41"/>
        <v>46410</v>
      </c>
      <c r="Q35" s="20">
        <f t="shared" si="41"/>
        <v>46411</v>
      </c>
      <c r="R35" s="20">
        <f t="shared" si="41"/>
        <v>46412</v>
      </c>
      <c r="S35" s="20">
        <f t="shared" si="41"/>
        <v>46413</v>
      </c>
      <c r="T35" s="20">
        <f t="shared" si="41"/>
        <v>46414</v>
      </c>
      <c r="U35" s="20">
        <f t="shared" si="41"/>
        <v>46415</v>
      </c>
      <c r="V35" s="20">
        <f t="shared" si="41"/>
        <v>46416</v>
      </c>
      <c r="W35" s="20">
        <f t="shared" si="41"/>
        <v>46417</v>
      </c>
      <c r="X35" s="20">
        <f t="shared" si="41"/>
        <v>46418</v>
      </c>
      <c r="Y35" s="20">
        <f t="shared" si="41"/>
        <v>46419</v>
      </c>
      <c r="Z35" s="20">
        <f t="shared" si="41"/>
        <v>46420</v>
      </c>
      <c r="AA35" s="20">
        <f t="shared" si="41"/>
        <v>46421</v>
      </c>
      <c r="AB35" s="20">
        <f t="shared" si="41"/>
        <v>46422</v>
      </c>
      <c r="AC35" s="20">
        <f t="shared" si="41"/>
        <v>46423</v>
      </c>
      <c r="AD35" s="20">
        <f t="shared" si="41"/>
        <v>46424</v>
      </c>
      <c r="AE35" s="20">
        <f t="shared" si="41"/>
        <v>46425</v>
      </c>
      <c r="AF35" s="239">
        <f>COUNTIF(D38:AE38,"－")+COUNTIF(D38:AE38,"対象外")</f>
        <v>0</v>
      </c>
      <c r="AG35" s="203" t="s">
        <v>131</v>
      </c>
      <c r="AH35" s="187" t="s">
        <v>132</v>
      </c>
      <c r="AI35" s="190" t="s">
        <v>133</v>
      </c>
      <c r="AJ35" s="193" t="s">
        <v>134</v>
      </c>
      <c r="AK35" s="187" t="s">
        <v>131</v>
      </c>
      <c r="AL35" s="187" t="s">
        <v>132</v>
      </c>
      <c r="AM35" s="190" t="s">
        <v>133</v>
      </c>
      <c r="AN35" s="193" t="s">
        <v>134</v>
      </c>
      <c r="AO35" s="187" t="s">
        <v>131</v>
      </c>
      <c r="AP35" s="187" t="s">
        <v>132</v>
      </c>
      <c r="AQ35" s="190" t="s">
        <v>133</v>
      </c>
      <c r="AR35" s="193" t="s">
        <v>134</v>
      </c>
      <c r="AS35" s="187" t="s">
        <v>131</v>
      </c>
      <c r="AT35" s="187" t="s">
        <v>132</v>
      </c>
      <c r="AU35" s="190" t="s">
        <v>133</v>
      </c>
      <c r="AV35" s="224" t="s">
        <v>134</v>
      </c>
      <c r="AW35" s="227" t="s">
        <v>14</v>
      </c>
      <c r="AX35" s="230" t="s">
        <v>15</v>
      </c>
      <c r="AY35" s="244" t="s">
        <v>53</v>
      </c>
      <c r="AZ35" s="236" t="s">
        <v>54</v>
      </c>
      <c r="BA35" s="218" t="s">
        <v>14</v>
      </c>
      <c r="BB35" s="221" t="s">
        <v>16</v>
      </c>
      <c r="BC35" s="254">
        <f t="shared" ref="BC35" si="42">COUNT(D34:AE34)</f>
        <v>28</v>
      </c>
      <c r="BD35" s="252">
        <f>BC35-AF35</f>
        <v>28</v>
      </c>
      <c r="BE35" s="252">
        <f t="shared" ref="BE35" si="43">BE28+BD35</f>
        <v>560</v>
      </c>
      <c r="BF35" s="252">
        <f>COUNTIF(D38:AE38,"○")</f>
        <v>0</v>
      </c>
      <c r="BG35" s="252">
        <f t="shared" ref="BG35" si="44">BG28+BF35</f>
        <v>56</v>
      </c>
      <c r="BH35" s="252">
        <f>COUNTIF(D39:AE39,"○")</f>
        <v>0</v>
      </c>
      <c r="BI35" s="252">
        <f t="shared" ref="BI35" si="45">BI28+BH35</f>
        <v>56</v>
      </c>
    </row>
    <row r="36" spans="1:61" s="7" customFormat="1" ht="37.5" customHeight="1" x14ac:dyDescent="0.2">
      <c r="A36"/>
      <c r="B36" s="175"/>
      <c r="C36" s="215" t="s">
        <v>17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240"/>
      <c r="AG36" s="204"/>
      <c r="AH36" s="188"/>
      <c r="AI36" s="191"/>
      <c r="AJ36" s="194"/>
      <c r="AK36" s="188"/>
      <c r="AL36" s="188"/>
      <c r="AM36" s="191"/>
      <c r="AN36" s="194"/>
      <c r="AO36" s="188"/>
      <c r="AP36" s="188"/>
      <c r="AQ36" s="191"/>
      <c r="AR36" s="194"/>
      <c r="AS36" s="188"/>
      <c r="AT36" s="188"/>
      <c r="AU36" s="191"/>
      <c r="AV36" s="225"/>
      <c r="AW36" s="228"/>
      <c r="AX36" s="231"/>
      <c r="AY36" s="245"/>
      <c r="AZ36" s="237"/>
      <c r="BA36" s="219"/>
      <c r="BB36" s="222"/>
      <c r="BC36" s="255"/>
      <c r="BD36" s="257"/>
      <c r="BE36" s="257"/>
      <c r="BF36" s="257"/>
      <c r="BG36" s="257"/>
      <c r="BH36" s="257"/>
      <c r="BI36" s="257"/>
    </row>
    <row r="37" spans="1:61" s="8" customFormat="1" ht="24" customHeight="1" x14ac:dyDescent="0.2">
      <c r="A37" s="7"/>
      <c r="B37" s="175"/>
      <c r="C37" s="216"/>
      <c r="D37" s="145" t="str">
        <f t="shared" ref="D37:AE37" si="46">IFERROR(VLOOKUP(D34,祝日,3,FALSE),"")</f>
        <v>成人の日</v>
      </c>
      <c r="E37" s="145" t="str">
        <f t="shared" si="46"/>
        <v/>
      </c>
      <c r="F37" s="145" t="str">
        <f t="shared" si="46"/>
        <v/>
      </c>
      <c r="G37" s="147" t="str">
        <f t="shared" si="46"/>
        <v/>
      </c>
      <c r="H37" s="145" t="str">
        <f t="shared" si="46"/>
        <v/>
      </c>
      <c r="I37" s="145" t="str">
        <f t="shared" si="46"/>
        <v/>
      </c>
      <c r="J37" s="145" t="str">
        <f t="shared" si="46"/>
        <v/>
      </c>
      <c r="K37" s="145" t="str">
        <f t="shared" si="46"/>
        <v/>
      </c>
      <c r="L37" s="145" t="str">
        <f t="shared" si="46"/>
        <v/>
      </c>
      <c r="M37" s="145" t="str">
        <f t="shared" si="46"/>
        <v/>
      </c>
      <c r="N37" s="145" t="str">
        <f t="shared" si="46"/>
        <v/>
      </c>
      <c r="O37" s="145" t="str">
        <f t="shared" si="46"/>
        <v/>
      </c>
      <c r="P37" s="145" t="str">
        <f t="shared" si="46"/>
        <v/>
      </c>
      <c r="Q37" s="145" t="str">
        <f t="shared" si="46"/>
        <v/>
      </c>
      <c r="R37" s="145" t="str">
        <f t="shared" si="46"/>
        <v/>
      </c>
      <c r="S37" s="146" t="str">
        <f t="shared" si="46"/>
        <v/>
      </c>
      <c r="T37" s="145" t="str">
        <f t="shared" si="46"/>
        <v/>
      </c>
      <c r="U37" s="145" t="str">
        <f t="shared" si="46"/>
        <v/>
      </c>
      <c r="V37" s="145" t="str">
        <f t="shared" si="46"/>
        <v/>
      </c>
      <c r="W37" s="145" t="str">
        <f t="shared" si="46"/>
        <v/>
      </c>
      <c r="X37" s="145" t="str">
        <f t="shared" si="46"/>
        <v/>
      </c>
      <c r="Y37" s="145" t="str">
        <f t="shared" si="46"/>
        <v/>
      </c>
      <c r="Z37" s="145" t="str">
        <f t="shared" si="46"/>
        <v/>
      </c>
      <c r="AA37" s="145" t="str">
        <f t="shared" si="46"/>
        <v/>
      </c>
      <c r="AB37" s="145" t="str">
        <f t="shared" si="46"/>
        <v/>
      </c>
      <c r="AC37" s="145" t="str">
        <f t="shared" si="46"/>
        <v/>
      </c>
      <c r="AD37" s="145" t="str">
        <f t="shared" si="46"/>
        <v/>
      </c>
      <c r="AE37" s="145" t="str">
        <f t="shared" si="46"/>
        <v/>
      </c>
      <c r="AF37" s="240"/>
      <c r="AG37" s="205"/>
      <c r="AH37" s="189"/>
      <c r="AI37" s="192"/>
      <c r="AJ37" s="195"/>
      <c r="AK37" s="189"/>
      <c r="AL37" s="189"/>
      <c r="AM37" s="192"/>
      <c r="AN37" s="195"/>
      <c r="AO37" s="189"/>
      <c r="AP37" s="189"/>
      <c r="AQ37" s="192"/>
      <c r="AR37" s="195"/>
      <c r="AS37" s="189"/>
      <c r="AT37" s="189"/>
      <c r="AU37" s="192"/>
      <c r="AV37" s="226"/>
      <c r="AW37" s="229"/>
      <c r="AX37" s="232"/>
      <c r="AY37" s="246"/>
      <c r="AZ37" s="238"/>
      <c r="BA37" s="220"/>
      <c r="BB37" s="223"/>
      <c r="BC37" s="255"/>
      <c r="BD37" s="257"/>
      <c r="BE37" s="257"/>
      <c r="BF37" s="257"/>
      <c r="BG37" s="257"/>
      <c r="BH37" s="257"/>
      <c r="BI37" s="257"/>
    </row>
    <row r="38" spans="1:61" s="8" customFormat="1" ht="13.5" customHeight="1" x14ac:dyDescent="0.2">
      <c r="B38" s="175"/>
      <c r="C38" s="6" t="s">
        <v>18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240"/>
      <c r="AG38" s="84">
        <f t="shared" ref="AG38:AG39" si="47">COUNTIF(D38:J38,"○")</f>
        <v>0</v>
      </c>
      <c r="AH38" s="85">
        <f t="shared" ref="AH38:AH39" si="48">IF(7-(COUNTIF(D38:J38,"－")+COUNTIF(D38:J38,"対象外"))=0,"－",AG38/(7-(COUNTIF(D38:J38,"－")+COUNTIF(D38:J38,"対象外"))))</f>
        <v>0</v>
      </c>
      <c r="AI38" s="85" t="str">
        <f>IF(COUNTIF(D38:J38,"")=7,"",IF(AH38="－","－",IF(AH38&gt;=0.285,"達成",IF(AJ38="該当","達成","未達成"))))</f>
        <v/>
      </c>
      <c r="AJ38" s="90" t="s">
        <v>20</v>
      </c>
      <c r="AK38" s="92">
        <f>COUNTIF(K38:Q38,"○")</f>
        <v>0</v>
      </c>
      <c r="AL38" s="85">
        <f>IF(7-(COUNTIF(K38:Q38,"－")+COUNTIF(K38:Q38,"対象外"))=0,"－",AK38/(7-(COUNTIF(K38:Q38,"－")+COUNTIF(K38:Q38,"対象外"))))</f>
        <v>0</v>
      </c>
      <c r="AM38" s="85" t="str">
        <f>IF(COUNTIF(K38:Q38,"")=7,"",IF(AL38="－","－",IF(AL38&gt;=0.285,"達成",IF(AN38="該当","達成","未達成"))))</f>
        <v/>
      </c>
      <c r="AN38" s="88" t="s">
        <v>20</v>
      </c>
      <c r="AO38" s="92">
        <f>COUNTIF(R38:X38,"○")</f>
        <v>0</v>
      </c>
      <c r="AP38" s="85">
        <f>IF(7-(COUNTIF(R38:X38,"－")+COUNTIF(R38:X38,"対象外"))=0,"－",AO38/(7-(COUNTIF(R38:X38,"－")+COUNTIF(R38:X38,"対象外"))))</f>
        <v>0</v>
      </c>
      <c r="AQ38" s="85" t="str">
        <f>IF(COUNTIF(R38:X38,"")=7,"",IF(AP38="－","－",IF(AP38&gt;=0.285,"達成",IF(AR38="該当","達成","未達成"))))</f>
        <v/>
      </c>
      <c r="AR38" s="88" t="s">
        <v>20</v>
      </c>
      <c r="AS38" s="92">
        <f>COUNTIF(Y38:AE38,"○")</f>
        <v>0</v>
      </c>
      <c r="AT38" s="85">
        <f>IF(7-(COUNTIF(Y38:AE38,"－")+COUNTIF(Y38:AE38,"対象外"))=0,"－",AS38/(7-(COUNTIF(Y38:AE38,"－")+COUNTIF(Y38:AE38,"対象外"))))</f>
        <v>0</v>
      </c>
      <c r="AU38" s="85" t="str">
        <f>IF(COUNTIF(Y38:AE38,"")=7,"",IF(AT38="－","－",IF(AT38&gt;=0.285,"達成",IF(AV38="該当","達成","未達成"))))</f>
        <v/>
      </c>
      <c r="AV38" s="88" t="s">
        <v>20</v>
      </c>
      <c r="AW38" s="94">
        <f>BF35</f>
        <v>0</v>
      </c>
      <c r="AX38" s="41">
        <f>IF(BD35=0,"－",AW38/BD35)</f>
        <v>0</v>
      </c>
      <c r="AY38" s="41" t="str">
        <f>IF(COUNTIF(D38:AE38,"")=28,"",IF(AX38="－","－",IF(AX38&gt;=0.285,"達成",IF(AZ38="該当","達成","未達成"))))</f>
        <v/>
      </c>
      <c r="AZ38" s="70" t="s">
        <v>20</v>
      </c>
      <c r="BA38" s="37">
        <f>BG35</f>
        <v>56</v>
      </c>
      <c r="BB38" s="38">
        <f>IF(BE35=0,"－",BA38/BE35)</f>
        <v>0.1</v>
      </c>
      <c r="BC38" s="255"/>
      <c r="BD38" s="257"/>
      <c r="BE38" s="257"/>
      <c r="BF38" s="257"/>
      <c r="BG38" s="257"/>
      <c r="BH38" s="257"/>
      <c r="BI38" s="257"/>
    </row>
    <row r="39" spans="1:61" ht="13.5" customHeight="1" thickBot="1" x14ac:dyDescent="0.25">
      <c r="A39" s="8"/>
      <c r="B39" s="176"/>
      <c r="C39" s="9" t="s">
        <v>19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241"/>
      <c r="AG39" s="86">
        <f t="shared" si="47"/>
        <v>0</v>
      </c>
      <c r="AH39" s="87">
        <f t="shared" si="48"/>
        <v>0</v>
      </c>
      <c r="AI39" s="87" t="str">
        <f>IF(OR(AI38="",AI38="－"),AI38,IF(AH39&gt;=0.285,"達成",IF(AJ39="該当","達成","未達成")))</f>
        <v/>
      </c>
      <c r="AJ39" s="91" t="s">
        <v>20</v>
      </c>
      <c r="AK39" s="93">
        <f t="shared" ref="AK39" si="49">COUNTIF(K39:Q39,"○")</f>
        <v>0</v>
      </c>
      <c r="AL39" s="87">
        <f t="shared" ref="AL39" si="50">IF(7-(COUNTIF(K39:Q39,"－")+COUNTIF(K39:Q39,"対象外"))=0,"－",AK39/(7-(COUNTIF(K39:Q39,"－")+COUNTIF(K39:Q39,"対象外"))))</f>
        <v>0</v>
      </c>
      <c r="AM39" s="87" t="str">
        <f>IF(OR(AM38="",AM38="－"),AM38,IF(AL39&gt;=0.285,"達成",IF(AN39="該当","達成","未達成")))</f>
        <v/>
      </c>
      <c r="AN39" s="89" t="s">
        <v>20</v>
      </c>
      <c r="AO39" s="93">
        <f t="shared" ref="AO39" si="51">COUNTIF(R39:X39,"○")</f>
        <v>0</v>
      </c>
      <c r="AP39" s="87">
        <f t="shared" ref="AP39" si="52">IF(7-(COUNTIF(R39:X39,"－")+COUNTIF(R39:X39,"対象外"))=0,"－",AO39/(7-(COUNTIF(R39:X39,"－")+COUNTIF(R39:X39,"対象外"))))</f>
        <v>0</v>
      </c>
      <c r="AQ39" s="87" t="str">
        <f>IF(OR(AQ38="",AQ38="－"),AQ38,IF(AP39&gt;=0.285,"達成",IF(AR39="該当","達成","未達成")))</f>
        <v/>
      </c>
      <c r="AR39" s="89" t="s">
        <v>20</v>
      </c>
      <c r="AS39" s="93">
        <f t="shared" ref="AS39" si="53">COUNTIF(Y39:AE39,"○")</f>
        <v>0</v>
      </c>
      <c r="AT39" s="87">
        <f t="shared" ref="AT39" si="54">IF(7-(COUNTIF(Y39:AE39,"－")+COUNTIF(Y39:AE39,"対象外"))=0,"－",AS39/(7-(COUNTIF(Y39:AE39,"－")+COUNTIF(Y39:AE39,"対象外"))))</f>
        <v>0</v>
      </c>
      <c r="AU39" s="87" t="str">
        <f>IF(OR(AU38="",AU38="－"),AU38,IF(AT39&gt;=0.285,"達成",IF(AV39="該当","達成","未達成")))</f>
        <v/>
      </c>
      <c r="AV39" s="89" t="s">
        <v>20</v>
      </c>
      <c r="AW39" s="95">
        <f>BH35</f>
        <v>0</v>
      </c>
      <c r="AX39" s="42">
        <f>IF(BD35=0,"－",AW39/BD35)</f>
        <v>0</v>
      </c>
      <c r="AY39" s="42" t="str">
        <f>IF(COUNTIF(D39:AE39,"")=28,"",IF(AX39="－","－",IF(AX39&gt;=0.285,"達成",IF(AZ39="該当","達成","未達成"))))</f>
        <v/>
      </c>
      <c r="AZ39" s="71" t="s">
        <v>20</v>
      </c>
      <c r="BA39" s="39">
        <f>BI35</f>
        <v>56</v>
      </c>
      <c r="BB39" s="40">
        <f>IF(BE35=0,"－",BA39/BE35)</f>
        <v>0.1</v>
      </c>
      <c r="BC39" s="256"/>
      <c r="BD39" s="253"/>
      <c r="BE39" s="253"/>
      <c r="BF39" s="253"/>
      <c r="BG39" s="253"/>
      <c r="BH39" s="253"/>
      <c r="BI39" s="253"/>
    </row>
    <row r="40" spans="1:61" ht="13.5" customHeight="1" x14ac:dyDescent="0.2">
      <c r="B40" s="174" t="s">
        <v>86</v>
      </c>
      <c r="C40" s="5" t="s">
        <v>1</v>
      </c>
      <c r="D40" s="21">
        <f t="shared" ref="D40:AE40" si="55">D107</f>
        <v>46426</v>
      </c>
      <c r="E40" s="21">
        <f t="shared" si="55"/>
        <v>46427</v>
      </c>
      <c r="F40" s="21">
        <f t="shared" si="55"/>
        <v>46428</v>
      </c>
      <c r="G40" s="21">
        <f t="shared" si="55"/>
        <v>46429</v>
      </c>
      <c r="H40" s="21">
        <f t="shared" si="55"/>
        <v>46430</v>
      </c>
      <c r="I40" s="21">
        <f t="shared" si="55"/>
        <v>46431</v>
      </c>
      <c r="J40" s="21">
        <f t="shared" si="55"/>
        <v>46432</v>
      </c>
      <c r="K40" s="21">
        <f t="shared" si="55"/>
        <v>46433</v>
      </c>
      <c r="L40" s="21">
        <f t="shared" si="55"/>
        <v>46434</v>
      </c>
      <c r="M40" s="21">
        <f t="shared" si="55"/>
        <v>46435</v>
      </c>
      <c r="N40" s="21">
        <f t="shared" si="55"/>
        <v>46436</v>
      </c>
      <c r="O40" s="21">
        <f t="shared" si="55"/>
        <v>46437</v>
      </c>
      <c r="P40" s="21">
        <f t="shared" si="55"/>
        <v>46438</v>
      </c>
      <c r="Q40" s="21">
        <f t="shared" si="55"/>
        <v>46439</v>
      </c>
      <c r="R40" s="21">
        <f t="shared" si="55"/>
        <v>46440</v>
      </c>
      <c r="S40" s="21">
        <f t="shared" si="55"/>
        <v>46441</v>
      </c>
      <c r="T40" s="21">
        <f t="shared" si="55"/>
        <v>46442</v>
      </c>
      <c r="U40" s="21">
        <f t="shared" si="55"/>
        <v>46443</v>
      </c>
      <c r="V40" s="21">
        <f t="shared" si="55"/>
        <v>46444</v>
      </c>
      <c r="W40" s="21">
        <f t="shared" si="55"/>
        <v>46445</v>
      </c>
      <c r="X40" s="21">
        <f t="shared" si="55"/>
        <v>46446</v>
      </c>
      <c r="Y40" s="21">
        <f t="shared" si="55"/>
        <v>46447</v>
      </c>
      <c r="Z40" s="21">
        <f t="shared" si="55"/>
        <v>46448</v>
      </c>
      <c r="AA40" s="21">
        <f t="shared" si="55"/>
        <v>46449</v>
      </c>
      <c r="AB40" s="21">
        <f t="shared" si="55"/>
        <v>46450</v>
      </c>
      <c r="AC40" s="21">
        <f t="shared" si="55"/>
        <v>46451</v>
      </c>
      <c r="AD40" s="21">
        <f t="shared" si="55"/>
        <v>46452</v>
      </c>
      <c r="AE40" s="21">
        <f t="shared" si="55"/>
        <v>46453</v>
      </c>
      <c r="AF40" s="242" t="s">
        <v>2</v>
      </c>
      <c r="AG40" s="179" t="s">
        <v>127</v>
      </c>
      <c r="AH40" s="180"/>
      <c r="AI40" s="180"/>
      <c r="AJ40" s="180"/>
      <c r="AK40" s="183" t="s">
        <v>128</v>
      </c>
      <c r="AL40" s="180"/>
      <c r="AM40" s="180"/>
      <c r="AN40" s="184"/>
      <c r="AO40" s="183" t="s">
        <v>129</v>
      </c>
      <c r="AP40" s="180"/>
      <c r="AQ40" s="180"/>
      <c r="AR40" s="184"/>
      <c r="AS40" s="183" t="s">
        <v>130</v>
      </c>
      <c r="AT40" s="180"/>
      <c r="AU40" s="180"/>
      <c r="AV40" s="184"/>
      <c r="AW40" s="206" t="s">
        <v>3</v>
      </c>
      <c r="AX40" s="206"/>
      <c r="AY40" s="206"/>
      <c r="AZ40" s="207"/>
      <c r="BA40" s="210" t="s">
        <v>4</v>
      </c>
      <c r="BB40" s="211"/>
      <c r="BC40" s="254" t="s">
        <v>5</v>
      </c>
      <c r="BD40" s="252" t="s">
        <v>6</v>
      </c>
      <c r="BE40" s="252" t="s">
        <v>7</v>
      </c>
      <c r="BF40" s="252" t="s">
        <v>8</v>
      </c>
      <c r="BG40" s="252" t="s">
        <v>9</v>
      </c>
      <c r="BH40" s="252" t="s">
        <v>10</v>
      </c>
      <c r="BI40" s="252" t="s">
        <v>11</v>
      </c>
    </row>
    <row r="41" spans="1:61" ht="13.5" customHeight="1" x14ac:dyDescent="0.2">
      <c r="B41" s="175"/>
      <c r="C41" s="6" t="s">
        <v>12</v>
      </c>
      <c r="D41" s="22">
        <f t="shared" ref="D41:AE41" si="56">D107</f>
        <v>46426</v>
      </c>
      <c r="E41" s="22">
        <f t="shared" si="56"/>
        <v>46427</v>
      </c>
      <c r="F41" s="22">
        <f t="shared" si="56"/>
        <v>46428</v>
      </c>
      <c r="G41" s="22">
        <f t="shared" si="56"/>
        <v>46429</v>
      </c>
      <c r="H41" s="22">
        <f t="shared" si="56"/>
        <v>46430</v>
      </c>
      <c r="I41" s="22">
        <f t="shared" si="56"/>
        <v>46431</v>
      </c>
      <c r="J41" s="22">
        <f t="shared" si="56"/>
        <v>46432</v>
      </c>
      <c r="K41" s="22">
        <f t="shared" si="56"/>
        <v>46433</v>
      </c>
      <c r="L41" s="22">
        <f t="shared" si="56"/>
        <v>46434</v>
      </c>
      <c r="M41" s="22">
        <f t="shared" si="56"/>
        <v>46435</v>
      </c>
      <c r="N41" s="22">
        <f t="shared" si="56"/>
        <v>46436</v>
      </c>
      <c r="O41" s="22">
        <f t="shared" si="56"/>
        <v>46437</v>
      </c>
      <c r="P41" s="22">
        <f t="shared" si="56"/>
        <v>46438</v>
      </c>
      <c r="Q41" s="22">
        <f t="shared" si="56"/>
        <v>46439</v>
      </c>
      <c r="R41" s="22">
        <f t="shared" si="56"/>
        <v>46440</v>
      </c>
      <c r="S41" s="22">
        <f t="shared" si="56"/>
        <v>46441</v>
      </c>
      <c r="T41" s="22">
        <f t="shared" si="56"/>
        <v>46442</v>
      </c>
      <c r="U41" s="22">
        <f t="shared" si="56"/>
        <v>46443</v>
      </c>
      <c r="V41" s="22">
        <f t="shared" si="56"/>
        <v>46444</v>
      </c>
      <c r="W41" s="22">
        <f t="shared" si="56"/>
        <v>46445</v>
      </c>
      <c r="X41" s="22">
        <f t="shared" si="56"/>
        <v>46446</v>
      </c>
      <c r="Y41" s="22">
        <f t="shared" si="56"/>
        <v>46447</v>
      </c>
      <c r="Z41" s="22">
        <f t="shared" si="56"/>
        <v>46448</v>
      </c>
      <c r="AA41" s="22">
        <f t="shared" si="56"/>
        <v>46449</v>
      </c>
      <c r="AB41" s="22">
        <f t="shared" si="56"/>
        <v>46450</v>
      </c>
      <c r="AC41" s="22">
        <f t="shared" si="56"/>
        <v>46451</v>
      </c>
      <c r="AD41" s="22">
        <f t="shared" si="56"/>
        <v>46452</v>
      </c>
      <c r="AE41" s="22">
        <f t="shared" si="56"/>
        <v>46453</v>
      </c>
      <c r="AF41" s="243"/>
      <c r="AG41" s="181"/>
      <c r="AH41" s="182"/>
      <c r="AI41" s="182"/>
      <c r="AJ41" s="182"/>
      <c r="AK41" s="185"/>
      <c r="AL41" s="182"/>
      <c r="AM41" s="182"/>
      <c r="AN41" s="186"/>
      <c r="AO41" s="185"/>
      <c r="AP41" s="182"/>
      <c r="AQ41" s="182"/>
      <c r="AR41" s="186"/>
      <c r="AS41" s="185"/>
      <c r="AT41" s="182"/>
      <c r="AU41" s="182"/>
      <c r="AV41" s="186"/>
      <c r="AW41" s="208"/>
      <c r="AX41" s="208"/>
      <c r="AY41" s="208"/>
      <c r="AZ41" s="209"/>
      <c r="BA41" s="212"/>
      <c r="BB41" s="213"/>
      <c r="BC41" s="256"/>
      <c r="BD41" s="253"/>
      <c r="BE41" s="253"/>
      <c r="BF41" s="253"/>
      <c r="BG41" s="253"/>
      <c r="BH41" s="253"/>
      <c r="BI41" s="253"/>
    </row>
    <row r="42" spans="1:61" ht="13.5" customHeight="1" x14ac:dyDescent="0.2">
      <c r="B42" s="175"/>
      <c r="C42" s="6" t="s">
        <v>13</v>
      </c>
      <c r="D42" s="20">
        <f t="shared" ref="D42:AE42" si="57">D107</f>
        <v>46426</v>
      </c>
      <c r="E42" s="20">
        <f t="shared" si="57"/>
        <v>46427</v>
      </c>
      <c r="F42" s="20">
        <f t="shared" si="57"/>
        <v>46428</v>
      </c>
      <c r="G42" s="20">
        <f t="shared" si="57"/>
        <v>46429</v>
      </c>
      <c r="H42" s="20">
        <f t="shared" si="57"/>
        <v>46430</v>
      </c>
      <c r="I42" s="20">
        <f t="shared" si="57"/>
        <v>46431</v>
      </c>
      <c r="J42" s="20">
        <f t="shared" si="57"/>
        <v>46432</v>
      </c>
      <c r="K42" s="20">
        <f t="shared" si="57"/>
        <v>46433</v>
      </c>
      <c r="L42" s="20">
        <f t="shared" si="57"/>
        <v>46434</v>
      </c>
      <c r="M42" s="20">
        <f t="shared" si="57"/>
        <v>46435</v>
      </c>
      <c r="N42" s="20">
        <f t="shared" si="57"/>
        <v>46436</v>
      </c>
      <c r="O42" s="20">
        <f t="shared" si="57"/>
        <v>46437</v>
      </c>
      <c r="P42" s="20">
        <f t="shared" si="57"/>
        <v>46438</v>
      </c>
      <c r="Q42" s="20">
        <f t="shared" si="57"/>
        <v>46439</v>
      </c>
      <c r="R42" s="20">
        <f t="shared" si="57"/>
        <v>46440</v>
      </c>
      <c r="S42" s="20">
        <f t="shared" si="57"/>
        <v>46441</v>
      </c>
      <c r="T42" s="20">
        <f t="shared" si="57"/>
        <v>46442</v>
      </c>
      <c r="U42" s="20">
        <f t="shared" si="57"/>
        <v>46443</v>
      </c>
      <c r="V42" s="20">
        <f t="shared" si="57"/>
        <v>46444</v>
      </c>
      <c r="W42" s="20">
        <f t="shared" si="57"/>
        <v>46445</v>
      </c>
      <c r="X42" s="20">
        <f t="shared" si="57"/>
        <v>46446</v>
      </c>
      <c r="Y42" s="20">
        <f t="shared" si="57"/>
        <v>46447</v>
      </c>
      <c r="Z42" s="20">
        <f t="shared" si="57"/>
        <v>46448</v>
      </c>
      <c r="AA42" s="20">
        <f t="shared" si="57"/>
        <v>46449</v>
      </c>
      <c r="AB42" s="20">
        <f t="shared" si="57"/>
        <v>46450</v>
      </c>
      <c r="AC42" s="20">
        <f t="shared" si="57"/>
        <v>46451</v>
      </c>
      <c r="AD42" s="20">
        <f t="shared" si="57"/>
        <v>46452</v>
      </c>
      <c r="AE42" s="20">
        <f t="shared" si="57"/>
        <v>46453</v>
      </c>
      <c r="AF42" s="239">
        <f>COUNTIF(D45:AE45,"－")+COUNTIF(D45:AE45,"対象外")</f>
        <v>0</v>
      </c>
      <c r="AG42" s="203" t="s">
        <v>131</v>
      </c>
      <c r="AH42" s="187" t="s">
        <v>132</v>
      </c>
      <c r="AI42" s="190" t="s">
        <v>133</v>
      </c>
      <c r="AJ42" s="193" t="s">
        <v>134</v>
      </c>
      <c r="AK42" s="187" t="s">
        <v>131</v>
      </c>
      <c r="AL42" s="187" t="s">
        <v>132</v>
      </c>
      <c r="AM42" s="190" t="s">
        <v>133</v>
      </c>
      <c r="AN42" s="193" t="s">
        <v>134</v>
      </c>
      <c r="AO42" s="187" t="s">
        <v>131</v>
      </c>
      <c r="AP42" s="187" t="s">
        <v>132</v>
      </c>
      <c r="AQ42" s="190" t="s">
        <v>133</v>
      </c>
      <c r="AR42" s="193" t="s">
        <v>134</v>
      </c>
      <c r="AS42" s="187" t="s">
        <v>131</v>
      </c>
      <c r="AT42" s="187" t="s">
        <v>132</v>
      </c>
      <c r="AU42" s="190" t="s">
        <v>133</v>
      </c>
      <c r="AV42" s="224" t="s">
        <v>134</v>
      </c>
      <c r="AW42" s="227" t="s">
        <v>14</v>
      </c>
      <c r="AX42" s="230" t="s">
        <v>15</v>
      </c>
      <c r="AY42" s="244" t="s">
        <v>53</v>
      </c>
      <c r="AZ42" s="236" t="s">
        <v>54</v>
      </c>
      <c r="BA42" s="218" t="s">
        <v>14</v>
      </c>
      <c r="BB42" s="221" t="s">
        <v>16</v>
      </c>
      <c r="BC42" s="254">
        <f t="shared" ref="BC42" si="58">COUNT(D41:AE41)</f>
        <v>28</v>
      </c>
      <c r="BD42" s="252">
        <f>BC42-AF42</f>
        <v>28</v>
      </c>
      <c r="BE42" s="252">
        <f t="shared" ref="BE42" si="59">BE35+BD42</f>
        <v>588</v>
      </c>
      <c r="BF42" s="252">
        <f>COUNTIF(D45:AE45,"○")</f>
        <v>0</v>
      </c>
      <c r="BG42" s="252">
        <f t="shared" ref="BG42" si="60">BG35+BF42</f>
        <v>56</v>
      </c>
      <c r="BH42" s="252">
        <f>COUNTIF(D46:AE46,"○")</f>
        <v>0</v>
      </c>
      <c r="BI42" s="252">
        <f t="shared" ref="BI42" si="61">BI35+BH42</f>
        <v>56</v>
      </c>
    </row>
    <row r="43" spans="1:61" ht="37.5" customHeight="1" x14ac:dyDescent="0.2">
      <c r="B43" s="175"/>
      <c r="C43" s="215" t="s">
        <v>17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240"/>
      <c r="AG43" s="204"/>
      <c r="AH43" s="188"/>
      <c r="AI43" s="191"/>
      <c r="AJ43" s="194"/>
      <c r="AK43" s="188"/>
      <c r="AL43" s="188"/>
      <c r="AM43" s="191"/>
      <c r="AN43" s="194"/>
      <c r="AO43" s="188"/>
      <c r="AP43" s="188"/>
      <c r="AQ43" s="191"/>
      <c r="AR43" s="194"/>
      <c r="AS43" s="188"/>
      <c r="AT43" s="188"/>
      <c r="AU43" s="191"/>
      <c r="AV43" s="225"/>
      <c r="AW43" s="228"/>
      <c r="AX43" s="231"/>
      <c r="AY43" s="245"/>
      <c r="AZ43" s="237"/>
      <c r="BA43" s="219"/>
      <c r="BB43" s="222"/>
      <c r="BC43" s="255"/>
      <c r="BD43" s="257"/>
      <c r="BE43" s="257"/>
      <c r="BF43" s="257"/>
      <c r="BG43" s="257"/>
      <c r="BH43" s="257"/>
      <c r="BI43" s="257"/>
    </row>
    <row r="44" spans="1:61" ht="24" customHeight="1" x14ac:dyDescent="0.2">
      <c r="A44" s="7"/>
      <c r="B44" s="175"/>
      <c r="C44" s="216"/>
      <c r="D44" s="145" t="str">
        <f t="shared" ref="D44:AE44" si="62">IFERROR(VLOOKUP(D41,祝日,3,FALSE),"")</f>
        <v/>
      </c>
      <c r="E44" s="145" t="str">
        <f t="shared" si="62"/>
        <v/>
      </c>
      <c r="F44" s="145" t="str">
        <f t="shared" si="62"/>
        <v/>
      </c>
      <c r="G44" s="147" t="str">
        <f t="shared" si="62"/>
        <v>建国記念の日</v>
      </c>
      <c r="H44" s="145" t="str">
        <f t="shared" si="62"/>
        <v/>
      </c>
      <c r="I44" s="145" t="str">
        <f t="shared" si="62"/>
        <v/>
      </c>
      <c r="J44" s="145" t="str">
        <f t="shared" si="62"/>
        <v/>
      </c>
      <c r="K44" s="145" t="str">
        <f t="shared" si="62"/>
        <v/>
      </c>
      <c r="L44" s="145" t="str">
        <f t="shared" si="62"/>
        <v/>
      </c>
      <c r="M44" s="145" t="str">
        <f t="shared" si="62"/>
        <v/>
      </c>
      <c r="N44" s="145" t="str">
        <f t="shared" si="62"/>
        <v/>
      </c>
      <c r="O44" s="145" t="str">
        <f t="shared" si="62"/>
        <v/>
      </c>
      <c r="P44" s="145" t="str">
        <f t="shared" si="62"/>
        <v/>
      </c>
      <c r="Q44" s="145" t="str">
        <f t="shared" si="62"/>
        <v/>
      </c>
      <c r="R44" s="145" t="str">
        <f t="shared" si="62"/>
        <v/>
      </c>
      <c r="S44" s="146" t="str">
        <f t="shared" si="62"/>
        <v>天皇誕生日</v>
      </c>
      <c r="T44" s="145" t="str">
        <f t="shared" si="62"/>
        <v/>
      </c>
      <c r="U44" s="145" t="str">
        <f t="shared" si="62"/>
        <v/>
      </c>
      <c r="V44" s="145" t="str">
        <f t="shared" si="62"/>
        <v/>
      </c>
      <c r="W44" s="145" t="str">
        <f t="shared" si="62"/>
        <v/>
      </c>
      <c r="X44" s="145" t="str">
        <f t="shared" si="62"/>
        <v/>
      </c>
      <c r="Y44" s="145" t="str">
        <f t="shared" si="62"/>
        <v/>
      </c>
      <c r="Z44" s="145" t="str">
        <f t="shared" si="62"/>
        <v/>
      </c>
      <c r="AA44" s="145" t="str">
        <f t="shared" si="62"/>
        <v/>
      </c>
      <c r="AB44" s="145" t="str">
        <f t="shared" si="62"/>
        <v/>
      </c>
      <c r="AC44" s="145" t="str">
        <f t="shared" si="62"/>
        <v/>
      </c>
      <c r="AD44" s="145" t="str">
        <f t="shared" si="62"/>
        <v/>
      </c>
      <c r="AE44" s="145" t="str">
        <f t="shared" si="62"/>
        <v/>
      </c>
      <c r="AF44" s="240"/>
      <c r="AG44" s="205"/>
      <c r="AH44" s="189"/>
      <c r="AI44" s="192"/>
      <c r="AJ44" s="195"/>
      <c r="AK44" s="189"/>
      <c r="AL44" s="189"/>
      <c r="AM44" s="192"/>
      <c r="AN44" s="195"/>
      <c r="AO44" s="189"/>
      <c r="AP44" s="189"/>
      <c r="AQ44" s="192"/>
      <c r="AR44" s="195"/>
      <c r="AS44" s="189"/>
      <c r="AT44" s="189"/>
      <c r="AU44" s="192"/>
      <c r="AV44" s="226"/>
      <c r="AW44" s="229"/>
      <c r="AX44" s="232"/>
      <c r="AY44" s="246"/>
      <c r="AZ44" s="238"/>
      <c r="BA44" s="220"/>
      <c r="BB44" s="223"/>
      <c r="BC44" s="255"/>
      <c r="BD44" s="257"/>
      <c r="BE44" s="257"/>
      <c r="BF44" s="257"/>
      <c r="BG44" s="257"/>
      <c r="BH44" s="257"/>
      <c r="BI44" s="257"/>
    </row>
    <row r="45" spans="1:61" ht="12.75" customHeight="1" x14ac:dyDescent="0.2">
      <c r="A45" s="8"/>
      <c r="B45" s="175"/>
      <c r="C45" s="6" t="s">
        <v>18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240"/>
      <c r="AG45" s="84">
        <f t="shared" ref="AG45:AG46" si="63">COUNTIF(D45:J45,"○")</f>
        <v>0</v>
      </c>
      <c r="AH45" s="85">
        <f t="shared" ref="AH45:AH46" si="64">IF(7-(COUNTIF(D45:J45,"－")+COUNTIF(D45:J45,"対象外"))=0,"－",AG45/(7-(COUNTIF(D45:J45,"－")+COUNTIF(D45:J45,"対象外"))))</f>
        <v>0</v>
      </c>
      <c r="AI45" s="85" t="str">
        <f>IF(COUNTIF(D45:J45,"")=7,"",IF(AH45="－","－",IF(AH45&gt;=0.285,"達成",IF(AJ45="該当","達成","未達成"))))</f>
        <v/>
      </c>
      <c r="AJ45" s="90" t="s">
        <v>20</v>
      </c>
      <c r="AK45" s="92">
        <f>COUNTIF(K45:Q45,"○")</f>
        <v>0</v>
      </c>
      <c r="AL45" s="85">
        <f>IF(7-(COUNTIF(K45:Q45,"－")+COUNTIF(K45:Q45,"対象外"))=0,"－",AK45/(7-(COUNTIF(K45:Q45,"－")+COUNTIF(K45:Q45,"対象外"))))</f>
        <v>0</v>
      </c>
      <c r="AM45" s="85" t="str">
        <f>IF(COUNTIF(K45:Q45,"")=7,"",IF(AL45="－","－",IF(AL45&gt;=0.285,"達成",IF(AN45="該当","達成","未達成"))))</f>
        <v/>
      </c>
      <c r="AN45" s="88" t="s">
        <v>20</v>
      </c>
      <c r="AO45" s="92">
        <f>COUNTIF(R45:X45,"○")</f>
        <v>0</v>
      </c>
      <c r="AP45" s="85">
        <f>IF(7-(COUNTIF(R45:X45,"－")+COUNTIF(R45:X45,"対象外"))=0,"－",AO45/(7-(COUNTIF(R45:X45,"－")+COUNTIF(R45:X45,"対象外"))))</f>
        <v>0</v>
      </c>
      <c r="AQ45" s="85" t="str">
        <f>IF(COUNTIF(R45:X45,"")=7,"",IF(AP45="－","－",IF(AP45&gt;=0.285,"達成",IF(AR45="該当","達成","未達成"))))</f>
        <v/>
      </c>
      <c r="AR45" s="88" t="s">
        <v>20</v>
      </c>
      <c r="AS45" s="92">
        <f>COUNTIF(Y45:AE45,"○")</f>
        <v>0</v>
      </c>
      <c r="AT45" s="85">
        <f>IF(7-(COUNTIF(Y45:AE45,"－")+COUNTIF(Y45:AE45,"対象外"))=0,"－",AS45/(7-(COUNTIF(Y45:AE45,"－")+COUNTIF(Y45:AE45,"対象外"))))</f>
        <v>0</v>
      </c>
      <c r="AU45" s="85" t="str">
        <f>IF(COUNTIF(Y45:AE45,"")=7,"",IF(AT45="－","－",IF(AT45&gt;=0.285,"達成",IF(AV45="該当","達成","未達成"))))</f>
        <v/>
      </c>
      <c r="AV45" s="88" t="s">
        <v>20</v>
      </c>
      <c r="AW45" s="94">
        <f>BF42</f>
        <v>0</v>
      </c>
      <c r="AX45" s="41">
        <f>IF(BD42=0,"－",AW45/BD42)</f>
        <v>0</v>
      </c>
      <c r="AY45" s="41" t="str">
        <f>IF(COUNTIF(D45:AE45,"")=28,"",IF(AX45="－","－",IF(AX45&gt;=0.285,"達成",IF(AZ45="該当","達成","未達成"))))</f>
        <v/>
      </c>
      <c r="AZ45" s="70" t="s">
        <v>20</v>
      </c>
      <c r="BA45" s="37">
        <f>BG42</f>
        <v>56</v>
      </c>
      <c r="BB45" s="38">
        <f>IF(BE42=0,"－",BA45/BE42)</f>
        <v>9.5238095238095233E-2</v>
      </c>
      <c r="BC45" s="255"/>
      <c r="BD45" s="257"/>
      <c r="BE45" s="257"/>
      <c r="BF45" s="257"/>
      <c r="BG45" s="257"/>
      <c r="BH45" s="257"/>
      <c r="BI45" s="257"/>
    </row>
    <row r="46" spans="1:61" s="7" customFormat="1" ht="12.75" customHeight="1" thickBot="1" x14ac:dyDescent="0.25">
      <c r="A46" s="8"/>
      <c r="B46" s="176"/>
      <c r="C46" s="9" t="s">
        <v>19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241"/>
      <c r="AG46" s="86">
        <f t="shared" si="63"/>
        <v>0</v>
      </c>
      <c r="AH46" s="87">
        <f t="shared" si="64"/>
        <v>0</v>
      </c>
      <c r="AI46" s="87" t="str">
        <f>IF(OR(AI45="",AI45="－"),AI45,IF(AH46&gt;=0.285,"達成",IF(AJ46="該当","達成","未達成")))</f>
        <v/>
      </c>
      <c r="AJ46" s="91" t="s">
        <v>20</v>
      </c>
      <c r="AK46" s="93">
        <f t="shared" ref="AK46" si="65">COUNTIF(K46:Q46,"○")</f>
        <v>0</v>
      </c>
      <c r="AL46" s="87">
        <f t="shared" ref="AL46" si="66">IF(7-(COUNTIF(K46:Q46,"－")+COUNTIF(K46:Q46,"対象外"))=0,"－",AK46/(7-(COUNTIF(K46:Q46,"－")+COUNTIF(K46:Q46,"対象外"))))</f>
        <v>0</v>
      </c>
      <c r="AM46" s="87" t="str">
        <f>IF(OR(AM45="",AM45="－"),AM45,IF(AL46&gt;=0.285,"達成",IF(AN46="該当","達成","未達成")))</f>
        <v/>
      </c>
      <c r="AN46" s="89" t="s">
        <v>20</v>
      </c>
      <c r="AO46" s="93">
        <f t="shared" ref="AO46" si="67">COUNTIF(R46:X46,"○")</f>
        <v>0</v>
      </c>
      <c r="AP46" s="87">
        <f t="shared" ref="AP46" si="68">IF(7-(COUNTIF(R46:X46,"－")+COUNTIF(R46:X46,"対象外"))=0,"－",AO46/(7-(COUNTIF(R46:X46,"－")+COUNTIF(R46:X46,"対象外"))))</f>
        <v>0</v>
      </c>
      <c r="AQ46" s="87" t="str">
        <f>IF(OR(AQ45="",AQ45="－"),AQ45,IF(AP46&gt;=0.285,"達成",IF(AR46="該当","達成","未達成")))</f>
        <v/>
      </c>
      <c r="AR46" s="89" t="s">
        <v>20</v>
      </c>
      <c r="AS46" s="93">
        <f t="shared" ref="AS46" si="69">COUNTIF(Y46:AE46,"○")</f>
        <v>0</v>
      </c>
      <c r="AT46" s="87">
        <f t="shared" ref="AT46" si="70">IF(7-(COUNTIF(Y46:AE46,"－")+COUNTIF(Y46:AE46,"対象外"))=0,"－",AS46/(7-(COUNTIF(Y46:AE46,"－")+COUNTIF(Y46:AE46,"対象外"))))</f>
        <v>0</v>
      </c>
      <c r="AU46" s="87" t="str">
        <f>IF(OR(AU45="",AU45="－"),AU45,IF(AT46&gt;=0.285,"達成",IF(AV46="該当","達成","未達成")))</f>
        <v/>
      </c>
      <c r="AV46" s="89" t="s">
        <v>20</v>
      </c>
      <c r="AW46" s="95">
        <f>BH42</f>
        <v>0</v>
      </c>
      <c r="AX46" s="42">
        <f>IF(BD42=0,"－",AW46/BD42)</f>
        <v>0</v>
      </c>
      <c r="AY46" s="42" t="str">
        <f>IF(COUNTIF(D46:AE46,"")=28,"",IF(AX46="－","－",IF(AX46&gt;=0.285,"達成",IF(AZ46="該当","達成","未達成"))))</f>
        <v/>
      </c>
      <c r="AZ46" s="71" t="s">
        <v>20</v>
      </c>
      <c r="BA46" s="39">
        <f>BI42</f>
        <v>56</v>
      </c>
      <c r="BB46" s="40">
        <f>IF(BE42=0,"－",BA46/BE42)</f>
        <v>9.5238095238095233E-2</v>
      </c>
      <c r="BC46" s="256"/>
      <c r="BD46" s="253"/>
      <c r="BE46" s="253"/>
      <c r="BF46" s="253"/>
      <c r="BG46" s="253"/>
      <c r="BH46" s="253"/>
      <c r="BI46" s="253"/>
    </row>
    <row r="47" spans="1:61" s="8" customFormat="1" ht="12.75" customHeight="1" x14ac:dyDescent="0.2">
      <c r="A47"/>
      <c r="B47" s="174" t="s">
        <v>87</v>
      </c>
      <c r="C47" s="5" t="s">
        <v>1</v>
      </c>
      <c r="D47" s="21">
        <f t="shared" ref="D47:AE47" si="71">D107</f>
        <v>46426</v>
      </c>
      <c r="E47" s="21">
        <f t="shared" si="71"/>
        <v>46427</v>
      </c>
      <c r="F47" s="21">
        <f t="shared" si="71"/>
        <v>46428</v>
      </c>
      <c r="G47" s="21">
        <f t="shared" si="71"/>
        <v>46429</v>
      </c>
      <c r="H47" s="21">
        <f t="shared" si="71"/>
        <v>46430</v>
      </c>
      <c r="I47" s="21">
        <f t="shared" si="71"/>
        <v>46431</v>
      </c>
      <c r="J47" s="21">
        <f t="shared" si="71"/>
        <v>46432</v>
      </c>
      <c r="K47" s="21">
        <f t="shared" si="71"/>
        <v>46433</v>
      </c>
      <c r="L47" s="21">
        <f t="shared" si="71"/>
        <v>46434</v>
      </c>
      <c r="M47" s="21">
        <f t="shared" si="71"/>
        <v>46435</v>
      </c>
      <c r="N47" s="21">
        <f t="shared" si="71"/>
        <v>46436</v>
      </c>
      <c r="O47" s="21">
        <f t="shared" si="71"/>
        <v>46437</v>
      </c>
      <c r="P47" s="21">
        <f t="shared" si="71"/>
        <v>46438</v>
      </c>
      <c r="Q47" s="21">
        <f t="shared" si="71"/>
        <v>46439</v>
      </c>
      <c r="R47" s="21">
        <f t="shared" si="71"/>
        <v>46440</v>
      </c>
      <c r="S47" s="21">
        <f t="shared" si="71"/>
        <v>46441</v>
      </c>
      <c r="T47" s="21">
        <f t="shared" si="71"/>
        <v>46442</v>
      </c>
      <c r="U47" s="21">
        <f t="shared" si="71"/>
        <v>46443</v>
      </c>
      <c r="V47" s="21">
        <f t="shared" si="71"/>
        <v>46444</v>
      </c>
      <c r="W47" s="21">
        <f t="shared" si="71"/>
        <v>46445</v>
      </c>
      <c r="X47" s="21">
        <f t="shared" si="71"/>
        <v>46446</v>
      </c>
      <c r="Y47" s="21">
        <f t="shared" si="71"/>
        <v>46447</v>
      </c>
      <c r="Z47" s="21">
        <f t="shared" si="71"/>
        <v>46448</v>
      </c>
      <c r="AA47" s="21">
        <f t="shared" si="71"/>
        <v>46449</v>
      </c>
      <c r="AB47" s="21">
        <f t="shared" si="71"/>
        <v>46450</v>
      </c>
      <c r="AC47" s="21">
        <f t="shared" si="71"/>
        <v>46451</v>
      </c>
      <c r="AD47" s="21">
        <f t="shared" si="71"/>
        <v>46452</v>
      </c>
      <c r="AE47" s="21">
        <f t="shared" si="71"/>
        <v>46453</v>
      </c>
      <c r="AF47" s="242" t="s">
        <v>2</v>
      </c>
      <c r="AG47" s="179" t="s">
        <v>127</v>
      </c>
      <c r="AH47" s="180"/>
      <c r="AI47" s="180"/>
      <c r="AJ47" s="180"/>
      <c r="AK47" s="183" t="s">
        <v>128</v>
      </c>
      <c r="AL47" s="180"/>
      <c r="AM47" s="180"/>
      <c r="AN47" s="184"/>
      <c r="AO47" s="183" t="s">
        <v>129</v>
      </c>
      <c r="AP47" s="180"/>
      <c r="AQ47" s="180"/>
      <c r="AR47" s="184"/>
      <c r="AS47" s="183" t="s">
        <v>130</v>
      </c>
      <c r="AT47" s="180"/>
      <c r="AU47" s="180"/>
      <c r="AV47" s="184"/>
      <c r="AW47" s="206" t="s">
        <v>3</v>
      </c>
      <c r="AX47" s="206"/>
      <c r="AY47" s="206"/>
      <c r="AZ47" s="207"/>
      <c r="BA47" s="210" t="s">
        <v>4</v>
      </c>
      <c r="BB47" s="211"/>
      <c r="BC47" s="254" t="s">
        <v>5</v>
      </c>
      <c r="BD47" s="252" t="s">
        <v>6</v>
      </c>
      <c r="BE47" s="252" t="s">
        <v>7</v>
      </c>
      <c r="BF47" s="252" t="s">
        <v>8</v>
      </c>
      <c r="BG47" s="252" t="s">
        <v>9</v>
      </c>
      <c r="BH47" s="252" t="s">
        <v>10</v>
      </c>
      <c r="BI47" s="252" t="s">
        <v>11</v>
      </c>
    </row>
    <row r="48" spans="1:61" s="8" customFormat="1" ht="12.75" customHeight="1" x14ac:dyDescent="0.2">
      <c r="A48"/>
      <c r="B48" s="175"/>
      <c r="C48" s="6" t="s">
        <v>12</v>
      </c>
      <c r="D48" s="22">
        <f t="shared" ref="D48:K49" si="72">D107</f>
        <v>46426</v>
      </c>
      <c r="E48" s="22">
        <f t="shared" si="72"/>
        <v>46427</v>
      </c>
      <c r="F48" s="22">
        <f t="shared" si="72"/>
        <v>46428</v>
      </c>
      <c r="G48" s="22">
        <f t="shared" si="72"/>
        <v>46429</v>
      </c>
      <c r="H48" s="22">
        <f t="shared" si="72"/>
        <v>46430</v>
      </c>
      <c r="I48" s="22">
        <f t="shared" si="72"/>
        <v>46431</v>
      </c>
      <c r="J48" s="22">
        <f t="shared" si="72"/>
        <v>46432</v>
      </c>
      <c r="K48" s="22">
        <f t="shared" si="72"/>
        <v>46433</v>
      </c>
      <c r="L48" s="22">
        <f t="shared" ref="L48:AE48" si="73">L108</f>
        <v>46462</v>
      </c>
      <c r="M48" s="22">
        <f t="shared" si="73"/>
        <v>46463</v>
      </c>
      <c r="N48" s="22">
        <f t="shared" si="73"/>
        <v>46464</v>
      </c>
      <c r="O48" s="22">
        <f t="shared" si="73"/>
        <v>46465</v>
      </c>
      <c r="P48" s="22">
        <f t="shared" si="73"/>
        <v>46466</v>
      </c>
      <c r="Q48" s="22">
        <f t="shared" si="73"/>
        <v>46467</v>
      </c>
      <c r="R48" s="22">
        <f t="shared" si="73"/>
        <v>46468</v>
      </c>
      <c r="S48" s="22">
        <f t="shared" si="73"/>
        <v>46469</v>
      </c>
      <c r="T48" s="22">
        <f t="shared" si="73"/>
        <v>46470</v>
      </c>
      <c r="U48" s="22">
        <f t="shared" si="73"/>
        <v>46471</v>
      </c>
      <c r="V48" s="22">
        <f t="shared" si="73"/>
        <v>46472</v>
      </c>
      <c r="W48" s="22">
        <f t="shared" si="73"/>
        <v>46473</v>
      </c>
      <c r="X48" s="22">
        <f t="shared" si="73"/>
        <v>46474</v>
      </c>
      <c r="Y48" s="22">
        <f t="shared" si="73"/>
        <v>46475</v>
      </c>
      <c r="Z48" s="22">
        <f t="shared" si="73"/>
        <v>46476</v>
      </c>
      <c r="AA48" s="22">
        <f t="shared" si="73"/>
        <v>46477</v>
      </c>
      <c r="AB48" s="22">
        <f t="shared" si="73"/>
        <v>46478</v>
      </c>
      <c r="AC48" s="22">
        <f t="shared" si="73"/>
        <v>46479</v>
      </c>
      <c r="AD48" s="22">
        <f t="shared" si="73"/>
        <v>46480</v>
      </c>
      <c r="AE48" s="22">
        <f t="shared" si="73"/>
        <v>46481</v>
      </c>
      <c r="AF48" s="243"/>
      <c r="AG48" s="181"/>
      <c r="AH48" s="182"/>
      <c r="AI48" s="182"/>
      <c r="AJ48" s="182"/>
      <c r="AK48" s="185"/>
      <c r="AL48" s="182"/>
      <c r="AM48" s="182"/>
      <c r="AN48" s="186"/>
      <c r="AO48" s="185"/>
      <c r="AP48" s="182"/>
      <c r="AQ48" s="182"/>
      <c r="AR48" s="186"/>
      <c r="AS48" s="185"/>
      <c r="AT48" s="182"/>
      <c r="AU48" s="182"/>
      <c r="AV48" s="186"/>
      <c r="AW48" s="208"/>
      <c r="AX48" s="208"/>
      <c r="AY48" s="208"/>
      <c r="AZ48" s="209"/>
      <c r="BA48" s="212"/>
      <c r="BB48" s="213"/>
      <c r="BC48" s="256"/>
      <c r="BD48" s="253"/>
      <c r="BE48" s="253"/>
      <c r="BF48" s="253"/>
      <c r="BG48" s="253"/>
      <c r="BH48" s="253"/>
      <c r="BI48" s="253"/>
    </row>
    <row r="49" spans="1:61" ht="12.75" customHeight="1" x14ac:dyDescent="0.2">
      <c r="B49" s="175"/>
      <c r="C49" s="6" t="s">
        <v>13</v>
      </c>
      <c r="D49" s="20">
        <f t="shared" si="72"/>
        <v>46454</v>
      </c>
      <c r="E49" s="20">
        <f t="shared" si="72"/>
        <v>46455</v>
      </c>
      <c r="F49" s="20">
        <f t="shared" si="72"/>
        <v>46456</v>
      </c>
      <c r="G49" s="20">
        <f t="shared" si="72"/>
        <v>46457</v>
      </c>
      <c r="H49" s="20">
        <f t="shared" si="72"/>
        <v>46458</v>
      </c>
      <c r="I49" s="20">
        <f t="shared" si="72"/>
        <v>46459</v>
      </c>
      <c r="J49" s="20">
        <f t="shared" si="72"/>
        <v>46460</v>
      </c>
      <c r="K49" s="20">
        <f t="shared" si="72"/>
        <v>46461</v>
      </c>
      <c r="L49" s="20">
        <f t="shared" ref="L49:AE49" si="74">L108</f>
        <v>46462</v>
      </c>
      <c r="M49" s="20">
        <f t="shared" si="74"/>
        <v>46463</v>
      </c>
      <c r="N49" s="20">
        <f t="shared" si="74"/>
        <v>46464</v>
      </c>
      <c r="O49" s="20">
        <f t="shared" si="74"/>
        <v>46465</v>
      </c>
      <c r="P49" s="20">
        <f t="shared" si="74"/>
        <v>46466</v>
      </c>
      <c r="Q49" s="20">
        <f t="shared" si="74"/>
        <v>46467</v>
      </c>
      <c r="R49" s="20">
        <f t="shared" si="74"/>
        <v>46468</v>
      </c>
      <c r="S49" s="20">
        <f t="shared" si="74"/>
        <v>46469</v>
      </c>
      <c r="T49" s="20">
        <f t="shared" si="74"/>
        <v>46470</v>
      </c>
      <c r="U49" s="20">
        <f t="shared" si="74"/>
        <v>46471</v>
      </c>
      <c r="V49" s="20">
        <f t="shared" si="74"/>
        <v>46472</v>
      </c>
      <c r="W49" s="20">
        <f t="shared" si="74"/>
        <v>46473</v>
      </c>
      <c r="X49" s="20">
        <f t="shared" si="74"/>
        <v>46474</v>
      </c>
      <c r="Y49" s="20">
        <f t="shared" si="74"/>
        <v>46475</v>
      </c>
      <c r="Z49" s="20">
        <f t="shared" si="74"/>
        <v>46476</v>
      </c>
      <c r="AA49" s="20">
        <f t="shared" si="74"/>
        <v>46477</v>
      </c>
      <c r="AB49" s="20">
        <f t="shared" si="74"/>
        <v>46478</v>
      </c>
      <c r="AC49" s="20">
        <f t="shared" si="74"/>
        <v>46479</v>
      </c>
      <c r="AD49" s="20">
        <f t="shared" si="74"/>
        <v>46480</v>
      </c>
      <c r="AE49" s="20">
        <f t="shared" si="74"/>
        <v>46481</v>
      </c>
      <c r="AF49" s="239">
        <f>COUNTIF(D52:AE52,"－")+COUNTIF(D52:AE52,"対象外")</f>
        <v>0</v>
      </c>
      <c r="AG49" s="203" t="s">
        <v>131</v>
      </c>
      <c r="AH49" s="187" t="s">
        <v>132</v>
      </c>
      <c r="AI49" s="190" t="s">
        <v>133</v>
      </c>
      <c r="AJ49" s="193" t="s">
        <v>134</v>
      </c>
      <c r="AK49" s="187" t="s">
        <v>131</v>
      </c>
      <c r="AL49" s="187" t="s">
        <v>132</v>
      </c>
      <c r="AM49" s="190" t="s">
        <v>133</v>
      </c>
      <c r="AN49" s="193" t="s">
        <v>134</v>
      </c>
      <c r="AO49" s="187" t="s">
        <v>131</v>
      </c>
      <c r="AP49" s="187" t="s">
        <v>132</v>
      </c>
      <c r="AQ49" s="190" t="s">
        <v>133</v>
      </c>
      <c r="AR49" s="193" t="s">
        <v>134</v>
      </c>
      <c r="AS49" s="187" t="s">
        <v>131</v>
      </c>
      <c r="AT49" s="187" t="s">
        <v>132</v>
      </c>
      <c r="AU49" s="190" t="s">
        <v>133</v>
      </c>
      <c r="AV49" s="224" t="s">
        <v>134</v>
      </c>
      <c r="AW49" s="227" t="s">
        <v>14</v>
      </c>
      <c r="AX49" s="230" t="s">
        <v>15</v>
      </c>
      <c r="AY49" s="244" t="s">
        <v>53</v>
      </c>
      <c r="AZ49" s="236" t="s">
        <v>54</v>
      </c>
      <c r="BA49" s="218" t="s">
        <v>14</v>
      </c>
      <c r="BB49" s="221" t="s">
        <v>16</v>
      </c>
      <c r="BC49" s="254">
        <f t="shared" ref="BC49" si="75">COUNT(D48:AE48)</f>
        <v>28</v>
      </c>
      <c r="BD49" s="252">
        <f>BC49-AF49</f>
        <v>28</v>
      </c>
      <c r="BE49" s="252">
        <f t="shared" ref="BE49" si="76">BE42+BD49</f>
        <v>616</v>
      </c>
      <c r="BF49" s="252">
        <f>COUNTIF(D52:AE52,"○")</f>
        <v>0</v>
      </c>
      <c r="BG49" s="252">
        <f t="shared" ref="BG49" si="77">BG42+BF49</f>
        <v>56</v>
      </c>
      <c r="BH49" s="252">
        <f>COUNTIF(D53:AE53,"○")</f>
        <v>0</v>
      </c>
      <c r="BI49" s="252">
        <f t="shared" ref="BI49" si="78">BI42+BH49</f>
        <v>56</v>
      </c>
    </row>
    <row r="50" spans="1:61" ht="37.5" customHeight="1" x14ac:dyDescent="0.2">
      <c r="B50" s="175"/>
      <c r="C50" s="215" t="s">
        <v>17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240"/>
      <c r="AG50" s="204"/>
      <c r="AH50" s="188"/>
      <c r="AI50" s="191"/>
      <c r="AJ50" s="194"/>
      <c r="AK50" s="188"/>
      <c r="AL50" s="188"/>
      <c r="AM50" s="191"/>
      <c r="AN50" s="194"/>
      <c r="AO50" s="188"/>
      <c r="AP50" s="188"/>
      <c r="AQ50" s="191"/>
      <c r="AR50" s="194"/>
      <c r="AS50" s="188"/>
      <c r="AT50" s="188"/>
      <c r="AU50" s="191"/>
      <c r="AV50" s="225"/>
      <c r="AW50" s="228"/>
      <c r="AX50" s="231"/>
      <c r="AY50" s="245"/>
      <c r="AZ50" s="237"/>
      <c r="BA50" s="219"/>
      <c r="BB50" s="222"/>
      <c r="BC50" s="255"/>
      <c r="BD50" s="257"/>
      <c r="BE50" s="257"/>
      <c r="BF50" s="257"/>
      <c r="BG50" s="257"/>
      <c r="BH50" s="257"/>
      <c r="BI50" s="257"/>
    </row>
    <row r="51" spans="1:61" ht="24" customHeight="1" x14ac:dyDescent="0.2">
      <c r="A51" s="7"/>
      <c r="B51" s="175"/>
      <c r="C51" s="216"/>
      <c r="D51" s="145" t="str">
        <f t="shared" ref="D51:AE51" si="79">IFERROR(VLOOKUP(D48,祝日,3,FALSE),"")</f>
        <v/>
      </c>
      <c r="E51" s="145" t="str">
        <f t="shared" si="79"/>
        <v/>
      </c>
      <c r="F51" s="145" t="str">
        <f t="shared" si="79"/>
        <v/>
      </c>
      <c r="G51" s="147" t="str">
        <f t="shared" si="79"/>
        <v>建国記念の日</v>
      </c>
      <c r="H51" s="145" t="str">
        <f t="shared" si="79"/>
        <v/>
      </c>
      <c r="I51" s="145" t="str">
        <f t="shared" si="79"/>
        <v/>
      </c>
      <c r="J51" s="145" t="str">
        <f t="shared" si="79"/>
        <v/>
      </c>
      <c r="K51" s="145" t="str">
        <f t="shared" si="79"/>
        <v/>
      </c>
      <c r="L51" s="145" t="str">
        <f t="shared" si="79"/>
        <v/>
      </c>
      <c r="M51" s="145" t="str">
        <f t="shared" si="79"/>
        <v/>
      </c>
      <c r="N51" s="145" t="str">
        <f t="shared" si="79"/>
        <v/>
      </c>
      <c r="O51" s="145" t="str">
        <f t="shared" si="79"/>
        <v/>
      </c>
      <c r="P51" s="145" t="str">
        <f t="shared" si="79"/>
        <v/>
      </c>
      <c r="Q51" s="145" t="str">
        <f t="shared" si="79"/>
        <v>春分の日</v>
      </c>
      <c r="R51" s="145" t="str">
        <f t="shared" si="79"/>
        <v>振替休日</v>
      </c>
      <c r="S51" s="146" t="str">
        <f t="shared" si="79"/>
        <v/>
      </c>
      <c r="T51" s="145" t="str">
        <f t="shared" si="79"/>
        <v/>
      </c>
      <c r="U51" s="145" t="str">
        <f t="shared" si="79"/>
        <v/>
      </c>
      <c r="V51" s="145" t="str">
        <f t="shared" si="79"/>
        <v/>
      </c>
      <c r="W51" s="145" t="str">
        <f t="shared" si="79"/>
        <v/>
      </c>
      <c r="X51" s="145" t="str">
        <f t="shared" si="79"/>
        <v/>
      </c>
      <c r="Y51" s="145" t="str">
        <f t="shared" si="79"/>
        <v/>
      </c>
      <c r="Z51" s="145" t="str">
        <f t="shared" si="79"/>
        <v/>
      </c>
      <c r="AA51" s="145" t="str">
        <f t="shared" si="79"/>
        <v/>
      </c>
      <c r="AB51" s="145" t="str">
        <f t="shared" si="79"/>
        <v/>
      </c>
      <c r="AC51" s="145" t="str">
        <f t="shared" si="79"/>
        <v/>
      </c>
      <c r="AD51" s="145" t="str">
        <f t="shared" si="79"/>
        <v/>
      </c>
      <c r="AE51" s="145" t="str">
        <f t="shared" si="79"/>
        <v/>
      </c>
      <c r="AF51" s="240"/>
      <c r="AG51" s="205"/>
      <c r="AH51" s="189"/>
      <c r="AI51" s="192"/>
      <c r="AJ51" s="195"/>
      <c r="AK51" s="189"/>
      <c r="AL51" s="189"/>
      <c r="AM51" s="192"/>
      <c r="AN51" s="195"/>
      <c r="AO51" s="189"/>
      <c r="AP51" s="189"/>
      <c r="AQ51" s="192"/>
      <c r="AR51" s="195"/>
      <c r="AS51" s="189"/>
      <c r="AT51" s="189"/>
      <c r="AU51" s="192"/>
      <c r="AV51" s="226"/>
      <c r="AW51" s="229"/>
      <c r="AX51" s="232"/>
      <c r="AY51" s="246"/>
      <c r="AZ51" s="238"/>
      <c r="BA51" s="220"/>
      <c r="BB51" s="223"/>
      <c r="BC51" s="255"/>
      <c r="BD51" s="257"/>
      <c r="BE51" s="257"/>
      <c r="BF51" s="257"/>
      <c r="BG51" s="257"/>
      <c r="BH51" s="257"/>
      <c r="BI51" s="257"/>
    </row>
    <row r="52" spans="1:61" ht="13.5" customHeight="1" x14ac:dyDescent="0.2">
      <c r="A52" s="8"/>
      <c r="B52" s="175"/>
      <c r="C52" s="6" t="s">
        <v>18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240"/>
      <c r="AG52" s="84">
        <f t="shared" ref="AG52:AG53" si="80">COUNTIF(D52:J52,"○")</f>
        <v>0</v>
      </c>
      <c r="AH52" s="85">
        <f t="shared" ref="AH52:AH53" si="81">IF(7-(COUNTIF(D52:J52,"－")+COUNTIF(D52:J52,"対象外"))=0,"－",AG52/(7-(COUNTIF(D52:J52,"－")+COUNTIF(D52:J52,"対象外"))))</f>
        <v>0</v>
      </c>
      <c r="AI52" s="85" t="str">
        <f>IF(COUNTIF(D52:J52,"")=7,"",IF(AH52="－","－",IF(AH52&gt;=0.285,"達成",IF(AJ52="該当","達成","未達成"))))</f>
        <v/>
      </c>
      <c r="AJ52" s="90" t="s">
        <v>20</v>
      </c>
      <c r="AK52" s="92">
        <f>COUNTIF(K52:Q52,"○")</f>
        <v>0</v>
      </c>
      <c r="AL52" s="85">
        <f>IF(7-(COUNTIF(K52:Q52,"－")+COUNTIF(K52:Q52,"対象外"))=0,"－",AK52/(7-(COUNTIF(K52:Q52,"－")+COUNTIF(K52:Q52,"対象外"))))</f>
        <v>0</v>
      </c>
      <c r="AM52" s="85" t="str">
        <f>IF(COUNTIF(K52:Q52,"")=7,"",IF(AL52="－","－",IF(AL52&gt;=0.285,"達成",IF(AN52="該当","達成","未達成"))))</f>
        <v/>
      </c>
      <c r="AN52" s="88" t="s">
        <v>20</v>
      </c>
      <c r="AO52" s="92">
        <f>COUNTIF(R52:X52,"○")</f>
        <v>0</v>
      </c>
      <c r="AP52" s="85">
        <f>IF(7-(COUNTIF(R52:X52,"－")+COUNTIF(R52:X52,"対象外"))=0,"－",AO52/(7-(COUNTIF(R52:X52,"－")+COUNTIF(R52:X52,"対象外"))))</f>
        <v>0</v>
      </c>
      <c r="AQ52" s="85" t="str">
        <f>IF(COUNTIF(R52:X52,"")=7,"",IF(AP52="－","－",IF(AP52&gt;=0.285,"達成",IF(AR52="該当","達成","未達成"))))</f>
        <v/>
      </c>
      <c r="AR52" s="88" t="s">
        <v>20</v>
      </c>
      <c r="AS52" s="92">
        <f>COUNTIF(Y52:AE52,"○")</f>
        <v>0</v>
      </c>
      <c r="AT52" s="85">
        <f>IF(7-(COUNTIF(Y52:AE52,"－")+COUNTIF(Y52:AE52,"対象外"))=0,"－",AS52/(7-(COUNTIF(Y52:AE52,"－")+COUNTIF(Y52:AE52,"対象外"))))</f>
        <v>0</v>
      </c>
      <c r="AU52" s="85" t="str">
        <f>IF(COUNTIF(Y52:AE52,"")=7,"",IF(AT52="－","－",IF(AT52&gt;=0.285,"達成",IF(AV52="該当","達成","未達成"))))</f>
        <v/>
      </c>
      <c r="AV52" s="88" t="s">
        <v>20</v>
      </c>
      <c r="AW52" s="94">
        <f>BF49</f>
        <v>0</v>
      </c>
      <c r="AX52" s="41">
        <f>IF(BD49=0,"－",AW52/BD49)</f>
        <v>0</v>
      </c>
      <c r="AY52" s="41" t="str">
        <f>IF(COUNTIF(D52:AE52,"")=28,"",IF(AX52="－","－",IF(AX52&gt;=0.285,"達成",IF(AZ52="該当","達成","未達成"))))</f>
        <v/>
      </c>
      <c r="AZ52" s="70" t="s">
        <v>20</v>
      </c>
      <c r="BA52" s="37">
        <f>BG49</f>
        <v>56</v>
      </c>
      <c r="BB52" s="38">
        <f>IF(BE49=0,"－",BA52/BE49)</f>
        <v>9.0909090909090912E-2</v>
      </c>
      <c r="BC52" s="255"/>
      <c r="BD52" s="257"/>
      <c r="BE52" s="257"/>
      <c r="BF52" s="257"/>
      <c r="BG52" s="257"/>
      <c r="BH52" s="257"/>
      <c r="BI52" s="257"/>
    </row>
    <row r="53" spans="1:61" ht="13.5" customHeight="1" thickBot="1" x14ac:dyDescent="0.25">
      <c r="A53" s="8"/>
      <c r="B53" s="176"/>
      <c r="C53" s="9" t="s">
        <v>19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241"/>
      <c r="AG53" s="86">
        <f t="shared" si="80"/>
        <v>0</v>
      </c>
      <c r="AH53" s="87">
        <f t="shared" si="81"/>
        <v>0</v>
      </c>
      <c r="AI53" s="87" t="str">
        <f>IF(OR(AI52="",AI52="－"),AI52,IF(AH53&gt;=0.285,"達成",IF(AJ53="該当","達成","未達成")))</f>
        <v/>
      </c>
      <c r="AJ53" s="91" t="s">
        <v>20</v>
      </c>
      <c r="AK53" s="93">
        <f t="shared" ref="AK53" si="82">COUNTIF(K53:Q53,"○")</f>
        <v>0</v>
      </c>
      <c r="AL53" s="87">
        <f t="shared" ref="AL53" si="83">IF(7-(COUNTIF(K53:Q53,"－")+COUNTIF(K53:Q53,"対象外"))=0,"－",AK53/(7-(COUNTIF(K53:Q53,"－")+COUNTIF(K53:Q53,"対象外"))))</f>
        <v>0</v>
      </c>
      <c r="AM53" s="87" t="str">
        <f>IF(OR(AM52="",AM52="－"),AM52,IF(AL53&gt;=0.285,"達成",IF(AN53="該当","達成","未達成")))</f>
        <v/>
      </c>
      <c r="AN53" s="89" t="s">
        <v>20</v>
      </c>
      <c r="AO53" s="93">
        <f t="shared" ref="AO53" si="84">COUNTIF(R53:X53,"○")</f>
        <v>0</v>
      </c>
      <c r="AP53" s="87">
        <f t="shared" ref="AP53" si="85">IF(7-(COUNTIF(R53:X53,"－")+COUNTIF(R53:X53,"対象外"))=0,"－",AO53/(7-(COUNTIF(R53:X53,"－")+COUNTIF(R53:X53,"対象外"))))</f>
        <v>0</v>
      </c>
      <c r="AQ53" s="87" t="str">
        <f>IF(OR(AQ52="",AQ52="－"),AQ52,IF(AP53&gt;=0.285,"達成",IF(AR53="該当","達成","未達成")))</f>
        <v/>
      </c>
      <c r="AR53" s="89" t="s">
        <v>20</v>
      </c>
      <c r="AS53" s="93">
        <f t="shared" ref="AS53" si="86">COUNTIF(Y53:AE53,"○")</f>
        <v>0</v>
      </c>
      <c r="AT53" s="87">
        <f t="shared" ref="AT53" si="87">IF(7-(COUNTIF(Y53:AE53,"－")+COUNTIF(Y53:AE53,"対象外"))=0,"－",AS53/(7-(COUNTIF(Y53:AE53,"－")+COUNTIF(Y53:AE53,"対象外"))))</f>
        <v>0</v>
      </c>
      <c r="AU53" s="87" t="str">
        <f>IF(OR(AU52="",AU52="－"),AU52,IF(AT53&gt;=0.285,"達成",IF(AV53="該当","達成","未達成")))</f>
        <v/>
      </c>
      <c r="AV53" s="89" t="s">
        <v>20</v>
      </c>
      <c r="AW53" s="95">
        <f>BH49</f>
        <v>0</v>
      </c>
      <c r="AX53" s="42">
        <f>IF(BD49=0,"－",AW53/BD49)</f>
        <v>0</v>
      </c>
      <c r="AY53" s="42" t="str">
        <f>IF(COUNTIF(D53:AE53,"")=28,"",IF(AX53="－","－",IF(AX53&gt;=0.285,"達成",IF(AZ53="該当","達成","未達成"))))</f>
        <v/>
      </c>
      <c r="AZ53" s="71" t="s">
        <v>20</v>
      </c>
      <c r="BA53" s="39">
        <f>BI49</f>
        <v>56</v>
      </c>
      <c r="BB53" s="40">
        <f>IF(BE49=0,"－",BA53/BE49)</f>
        <v>9.0909090909090912E-2</v>
      </c>
      <c r="BC53" s="256"/>
      <c r="BD53" s="253"/>
      <c r="BE53" s="253"/>
      <c r="BF53" s="253"/>
      <c r="BG53" s="253"/>
      <c r="BH53" s="253"/>
      <c r="BI53" s="253"/>
    </row>
    <row r="54" spans="1:61" ht="13.5" customHeight="1" x14ac:dyDescent="0.2">
      <c r="B54" s="174" t="s">
        <v>88</v>
      </c>
      <c r="C54" s="5" t="s">
        <v>1</v>
      </c>
      <c r="D54" s="21">
        <f t="shared" ref="D54:AE54" si="88">D109</f>
        <v>46482</v>
      </c>
      <c r="E54" s="21">
        <f t="shared" si="88"/>
        <v>46483</v>
      </c>
      <c r="F54" s="21">
        <f t="shared" si="88"/>
        <v>46484</v>
      </c>
      <c r="G54" s="21">
        <f t="shared" si="88"/>
        <v>46485</v>
      </c>
      <c r="H54" s="21">
        <f t="shared" si="88"/>
        <v>46486</v>
      </c>
      <c r="I54" s="21">
        <f t="shared" si="88"/>
        <v>46487</v>
      </c>
      <c r="J54" s="21">
        <f t="shared" si="88"/>
        <v>46488</v>
      </c>
      <c r="K54" s="21">
        <f t="shared" si="88"/>
        <v>46489</v>
      </c>
      <c r="L54" s="21">
        <f t="shared" si="88"/>
        <v>46490</v>
      </c>
      <c r="M54" s="21">
        <f t="shared" si="88"/>
        <v>46491</v>
      </c>
      <c r="N54" s="21">
        <f t="shared" si="88"/>
        <v>46492</v>
      </c>
      <c r="O54" s="21">
        <f t="shared" si="88"/>
        <v>46493</v>
      </c>
      <c r="P54" s="21">
        <f t="shared" si="88"/>
        <v>46494</v>
      </c>
      <c r="Q54" s="21">
        <f t="shared" si="88"/>
        <v>46495</v>
      </c>
      <c r="R54" s="21">
        <f t="shared" si="88"/>
        <v>46496</v>
      </c>
      <c r="S54" s="21">
        <f t="shared" si="88"/>
        <v>46497</v>
      </c>
      <c r="T54" s="21">
        <f t="shared" si="88"/>
        <v>46498</v>
      </c>
      <c r="U54" s="21">
        <f t="shared" si="88"/>
        <v>46499</v>
      </c>
      <c r="V54" s="21">
        <f t="shared" si="88"/>
        <v>46500</v>
      </c>
      <c r="W54" s="21">
        <f t="shared" si="88"/>
        <v>46501</v>
      </c>
      <c r="X54" s="21">
        <f t="shared" si="88"/>
        <v>46502</v>
      </c>
      <c r="Y54" s="21">
        <f t="shared" si="88"/>
        <v>46503</v>
      </c>
      <c r="Z54" s="21">
        <f t="shared" si="88"/>
        <v>46504</v>
      </c>
      <c r="AA54" s="21">
        <f t="shared" si="88"/>
        <v>46505</v>
      </c>
      <c r="AB54" s="21">
        <f t="shared" si="88"/>
        <v>46506</v>
      </c>
      <c r="AC54" s="21">
        <f t="shared" si="88"/>
        <v>46507</v>
      </c>
      <c r="AD54" s="21">
        <f t="shared" si="88"/>
        <v>46508</v>
      </c>
      <c r="AE54" s="21">
        <f t="shared" si="88"/>
        <v>46509</v>
      </c>
      <c r="AF54" s="242" t="s">
        <v>2</v>
      </c>
      <c r="AG54" s="179" t="s">
        <v>127</v>
      </c>
      <c r="AH54" s="180"/>
      <c r="AI54" s="180"/>
      <c r="AJ54" s="180"/>
      <c r="AK54" s="183" t="s">
        <v>128</v>
      </c>
      <c r="AL54" s="180"/>
      <c r="AM54" s="180"/>
      <c r="AN54" s="184"/>
      <c r="AO54" s="183" t="s">
        <v>129</v>
      </c>
      <c r="AP54" s="180"/>
      <c r="AQ54" s="180"/>
      <c r="AR54" s="184"/>
      <c r="AS54" s="183" t="s">
        <v>130</v>
      </c>
      <c r="AT54" s="180"/>
      <c r="AU54" s="180"/>
      <c r="AV54" s="184"/>
      <c r="AW54" s="206" t="s">
        <v>3</v>
      </c>
      <c r="AX54" s="206"/>
      <c r="AY54" s="206"/>
      <c r="AZ54" s="207"/>
      <c r="BA54" s="210" t="s">
        <v>4</v>
      </c>
      <c r="BB54" s="211"/>
      <c r="BC54" s="254" t="s">
        <v>5</v>
      </c>
      <c r="BD54" s="252" t="s">
        <v>6</v>
      </c>
      <c r="BE54" s="252" t="s">
        <v>7</v>
      </c>
      <c r="BF54" s="252" t="s">
        <v>8</v>
      </c>
      <c r="BG54" s="252" t="s">
        <v>9</v>
      </c>
      <c r="BH54" s="252" t="s">
        <v>10</v>
      </c>
      <c r="BI54" s="252" t="s">
        <v>11</v>
      </c>
    </row>
    <row r="55" spans="1:61" ht="13.5" customHeight="1" x14ac:dyDescent="0.2">
      <c r="B55" s="175"/>
      <c r="C55" s="6" t="s">
        <v>12</v>
      </c>
      <c r="D55" s="22">
        <f t="shared" ref="D55:AE55" si="89">D109</f>
        <v>46482</v>
      </c>
      <c r="E55" s="22">
        <f t="shared" si="89"/>
        <v>46483</v>
      </c>
      <c r="F55" s="22">
        <f t="shared" si="89"/>
        <v>46484</v>
      </c>
      <c r="G55" s="22">
        <f t="shared" si="89"/>
        <v>46485</v>
      </c>
      <c r="H55" s="22">
        <f t="shared" si="89"/>
        <v>46486</v>
      </c>
      <c r="I55" s="22">
        <f t="shared" si="89"/>
        <v>46487</v>
      </c>
      <c r="J55" s="22">
        <f t="shared" si="89"/>
        <v>46488</v>
      </c>
      <c r="K55" s="22">
        <f t="shared" si="89"/>
        <v>46489</v>
      </c>
      <c r="L55" s="22">
        <f t="shared" si="89"/>
        <v>46490</v>
      </c>
      <c r="M55" s="22">
        <f t="shared" si="89"/>
        <v>46491</v>
      </c>
      <c r="N55" s="22">
        <f t="shared" si="89"/>
        <v>46492</v>
      </c>
      <c r="O55" s="22">
        <f t="shared" si="89"/>
        <v>46493</v>
      </c>
      <c r="P55" s="22">
        <f t="shared" si="89"/>
        <v>46494</v>
      </c>
      <c r="Q55" s="22">
        <f t="shared" si="89"/>
        <v>46495</v>
      </c>
      <c r="R55" s="22">
        <f t="shared" si="89"/>
        <v>46496</v>
      </c>
      <c r="S55" s="22">
        <f t="shared" si="89"/>
        <v>46497</v>
      </c>
      <c r="T55" s="22">
        <f t="shared" si="89"/>
        <v>46498</v>
      </c>
      <c r="U55" s="22">
        <f t="shared" si="89"/>
        <v>46499</v>
      </c>
      <c r="V55" s="22">
        <f t="shared" si="89"/>
        <v>46500</v>
      </c>
      <c r="W55" s="22">
        <f t="shared" si="89"/>
        <v>46501</v>
      </c>
      <c r="X55" s="22">
        <f t="shared" si="89"/>
        <v>46502</v>
      </c>
      <c r="Y55" s="22">
        <f t="shared" si="89"/>
        <v>46503</v>
      </c>
      <c r="Z55" s="22">
        <f t="shared" si="89"/>
        <v>46504</v>
      </c>
      <c r="AA55" s="22">
        <f t="shared" si="89"/>
        <v>46505</v>
      </c>
      <c r="AB55" s="22">
        <f t="shared" si="89"/>
        <v>46506</v>
      </c>
      <c r="AC55" s="22">
        <f t="shared" si="89"/>
        <v>46507</v>
      </c>
      <c r="AD55" s="22">
        <f t="shared" si="89"/>
        <v>46508</v>
      </c>
      <c r="AE55" s="22">
        <f t="shared" si="89"/>
        <v>46509</v>
      </c>
      <c r="AF55" s="243"/>
      <c r="AG55" s="181"/>
      <c r="AH55" s="182"/>
      <c r="AI55" s="182"/>
      <c r="AJ55" s="182"/>
      <c r="AK55" s="185"/>
      <c r="AL55" s="182"/>
      <c r="AM55" s="182"/>
      <c r="AN55" s="186"/>
      <c r="AO55" s="185"/>
      <c r="AP55" s="182"/>
      <c r="AQ55" s="182"/>
      <c r="AR55" s="186"/>
      <c r="AS55" s="185"/>
      <c r="AT55" s="182"/>
      <c r="AU55" s="182"/>
      <c r="AV55" s="186"/>
      <c r="AW55" s="208"/>
      <c r="AX55" s="208"/>
      <c r="AY55" s="208"/>
      <c r="AZ55" s="209"/>
      <c r="BA55" s="212"/>
      <c r="BB55" s="213"/>
      <c r="BC55" s="256"/>
      <c r="BD55" s="253"/>
      <c r="BE55" s="253"/>
      <c r="BF55" s="253"/>
      <c r="BG55" s="253"/>
      <c r="BH55" s="253"/>
      <c r="BI55" s="253"/>
    </row>
    <row r="56" spans="1:61" s="7" customFormat="1" ht="13.5" customHeight="1" x14ac:dyDescent="0.2">
      <c r="A56"/>
      <c r="B56" s="175"/>
      <c r="C56" s="6" t="s">
        <v>13</v>
      </c>
      <c r="D56" s="20">
        <f t="shared" ref="D56:AE56" si="90">D109</f>
        <v>46482</v>
      </c>
      <c r="E56" s="20">
        <f t="shared" si="90"/>
        <v>46483</v>
      </c>
      <c r="F56" s="20">
        <f t="shared" si="90"/>
        <v>46484</v>
      </c>
      <c r="G56" s="20">
        <f t="shared" si="90"/>
        <v>46485</v>
      </c>
      <c r="H56" s="20">
        <f t="shared" si="90"/>
        <v>46486</v>
      </c>
      <c r="I56" s="20">
        <f t="shared" si="90"/>
        <v>46487</v>
      </c>
      <c r="J56" s="20">
        <f t="shared" si="90"/>
        <v>46488</v>
      </c>
      <c r="K56" s="20">
        <f t="shared" si="90"/>
        <v>46489</v>
      </c>
      <c r="L56" s="20">
        <f t="shared" si="90"/>
        <v>46490</v>
      </c>
      <c r="M56" s="20">
        <f t="shared" si="90"/>
        <v>46491</v>
      </c>
      <c r="N56" s="20">
        <f t="shared" si="90"/>
        <v>46492</v>
      </c>
      <c r="O56" s="20">
        <f t="shared" si="90"/>
        <v>46493</v>
      </c>
      <c r="P56" s="20">
        <f t="shared" si="90"/>
        <v>46494</v>
      </c>
      <c r="Q56" s="20">
        <f t="shared" si="90"/>
        <v>46495</v>
      </c>
      <c r="R56" s="20">
        <f t="shared" si="90"/>
        <v>46496</v>
      </c>
      <c r="S56" s="20">
        <f t="shared" si="90"/>
        <v>46497</v>
      </c>
      <c r="T56" s="20">
        <f t="shared" si="90"/>
        <v>46498</v>
      </c>
      <c r="U56" s="20">
        <f t="shared" si="90"/>
        <v>46499</v>
      </c>
      <c r="V56" s="20">
        <f t="shared" si="90"/>
        <v>46500</v>
      </c>
      <c r="W56" s="20">
        <f t="shared" si="90"/>
        <v>46501</v>
      </c>
      <c r="X56" s="20">
        <f t="shared" si="90"/>
        <v>46502</v>
      </c>
      <c r="Y56" s="20">
        <f t="shared" si="90"/>
        <v>46503</v>
      </c>
      <c r="Z56" s="20">
        <f t="shared" si="90"/>
        <v>46504</v>
      </c>
      <c r="AA56" s="20">
        <f t="shared" si="90"/>
        <v>46505</v>
      </c>
      <c r="AB56" s="20">
        <f t="shared" si="90"/>
        <v>46506</v>
      </c>
      <c r="AC56" s="20">
        <f t="shared" si="90"/>
        <v>46507</v>
      </c>
      <c r="AD56" s="20">
        <f t="shared" si="90"/>
        <v>46508</v>
      </c>
      <c r="AE56" s="20">
        <f t="shared" si="90"/>
        <v>46509</v>
      </c>
      <c r="AF56" s="239">
        <f>COUNTIF(D59:AE59,"－")+COUNTIF(D59:AE59,"対象外")</f>
        <v>0</v>
      </c>
      <c r="AG56" s="203" t="s">
        <v>131</v>
      </c>
      <c r="AH56" s="187" t="s">
        <v>132</v>
      </c>
      <c r="AI56" s="190" t="s">
        <v>133</v>
      </c>
      <c r="AJ56" s="193" t="s">
        <v>134</v>
      </c>
      <c r="AK56" s="187" t="s">
        <v>131</v>
      </c>
      <c r="AL56" s="187" t="s">
        <v>132</v>
      </c>
      <c r="AM56" s="190" t="s">
        <v>133</v>
      </c>
      <c r="AN56" s="193" t="s">
        <v>134</v>
      </c>
      <c r="AO56" s="187" t="s">
        <v>131</v>
      </c>
      <c r="AP56" s="187" t="s">
        <v>132</v>
      </c>
      <c r="AQ56" s="190" t="s">
        <v>133</v>
      </c>
      <c r="AR56" s="193" t="s">
        <v>134</v>
      </c>
      <c r="AS56" s="187" t="s">
        <v>131</v>
      </c>
      <c r="AT56" s="187" t="s">
        <v>132</v>
      </c>
      <c r="AU56" s="190" t="s">
        <v>133</v>
      </c>
      <c r="AV56" s="224" t="s">
        <v>134</v>
      </c>
      <c r="AW56" s="227" t="s">
        <v>14</v>
      </c>
      <c r="AX56" s="230" t="s">
        <v>15</v>
      </c>
      <c r="AY56" s="244" t="s">
        <v>53</v>
      </c>
      <c r="AZ56" s="236" t="s">
        <v>54</v>
      </c>
      <c r="BA56" s="218" t="s">
        <v>14</v>
      </c>
      <c r="BB56" s="221" t="s">
        <v>16</v>
      </c>
      <c r="BC56" s="254">
        <f t="shared" ref="BC56" si="91">COUNT(D55:AE55)</f>
        <v>28</v>
      </c>
      <c r="BD56" s="252">
        <f>BC56-AF56</f>
        <v>28</v>
      </c>
      <c r="BE56" s="252">
        <f t="shared" ref="BE56" si="92">BE49+BD56</f>
        <v>644</v>
      </c>
      <c r="BF56" s="252">
        <f>COUNTIF(D59:AE59,"○")</f>
        <v>0</v>
      </c>
      <c r="BG56" s="252">
        <f t="shared" ref="BG56" si="93">BG49+BF56</f>
        <v>56</v>
      </c>
      <c r="BH56" s="252">
        <f>COUNTIF(D60:AE60,"○")</f>
        <v>0</v>
      </c>
      <c r="BI56" s="252">
        <f t="shared" ref="BI56" si="94">BI49+BH56</f>
        <v>56</v>
      </c>
    </row>
    <row r="57" spans="1:61" s="8" customFormat="1" ht="37.5" customHeight="1" x14ac:dyDescent="0.2">
      <c r="A57"/>
      <c r="B57" s="175"/>
      <c r="C57" s="215" t="s">
        <v>17</v>
      </c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240"/>
      <c r="AG57" s="204"/>
      <c r="AH57" s="188"/>
      <c r="AI57" s="191"/>
      <c r="AJ57" s="194"/>
      <c r="AK57" s="188"/>
      <c r="AL57" s="188"/>
      <c r="AM57" s="191"/>
      <c r="AN57" s="194"/>
      <c r="AO57" s="188"/>
      <c r="AP57" s="188"/>
      <c r="AQ57" s="191"/>
      <c r="AR57" s="194"/>
      <c r="AS57" s="188"/>
      <c r="AT57" s="188"/>
      <c r="AU57" s="191"/>
      <c r="AV57" s="225"/>
      <c r="AW57" s="228"/>
      <c r="AX57" s="231"/>
      <c r="AY57" s="245"/>
      <c r="AZ57" s="237"/>
      <c r="BA57" s="219"/>
      <c r="BB57" s="222"/>
      <c r="BC57" s="255"/>
      <c r="BD57" s="257"/>
      <c r="BE57" s="257"/>
      <c r="BF57" s="257"/>
      <c r="BG57" s="257"/>
      <c r="BH57" s="257"/>
      <c r="BI57" s="257"/>
    </row>
    <row r="58" spans="1:61" s="8" customFormat="1" ht="24" customHeight="1" x14ac:dyDescent="0.2">
      <c r="A58" s="7"/>
      <c r="B58" s="175"/>
      <c r="C58" s="216"/>
      <c r="D58" s="145" t="str">
        <f t="shared" ref="D58:AE58" si="95">IFERROR(VLOOKUP(D55,祝日,3,FALSE),"")</f>
        <v/>
      </c>
      <c r="E58" s="145" t="str">
        <f t="shared" si="95"/>
        <v/>
      </c>
      <c r="F58" s="145" t="str">
        <f t="shared" si="95"/>
        <v/>
      </c>
      <c r="G58" s="147" t="str">
        <f t="shared" si="95"/>
        <v/>
      </c>
      <c r="H58" s="145" t="str">
        <f t="shared" si="95"/>
        <v/>
      </c>
      <c r="I58" s="145" t="str">
        <f t="shared" si="95"/>
        <v/>
      </c>
      <c r="J58" s="145" t="str">
        <f t="shared" si="95"/>
        <v/>
      </c>
      <c r="K58" s="145" t="str">
        <f t="shared" si="95"/>
        <v/>
      </c>
      <c r="L58" s="145" t="str">
        <f t="shared" si="95"/>
        <v/>
      </c>
      <c r="M58" s="145" t="str">
        <f t="shared" si="95"/>
        <v/>
      </c>
      <c r="N58" s="145" t="str">
        <f t="shared" si="95"/>
        <v/>
      </c>
      <c r="O58" s="145" t="str">
        <f t="shared" si="95"/>
        <v/>
      </c>
      <c r="P58" s="145" t="str">
        <f t="shared" si="95"/>
        <v/>
      </c>
      <c r="Q58" s="145" t="str">
        <f t="shared" si="95"/>
        <v/>
      </c>
      <c r="R58" s="145" t="str">
        <f t="shared" si="95"/>
        <v/>
      </c>
      <c r="S58" s="146" t="str">
        <f t="shared" si="95"/>
        <v/>
      </c>
      <c r="T58" s="145" t="str">
        <f t="shared" si="95"/>
        <v/>
      </c>
      <c r="U58" s="145" t="str">
        <f t="shared" si="95"/>
        <v/>
      </c>
      <c r="V58" s="145" t="str">
        <f t="shared" si="95"/>
        <v/>
      </c>
      <c r="W58" s="145" t="str">
        <f t="shared" si="95"/>
        <v/>
      </c>
      <c r="X58" s="145" t="str">
        <f t="shared" si="95"/>
        <v/>
      </c>
      <c r="Y58" s="145" t="str">
        <f t="shared" si="95"/>
        <v/>
      </c>
      <c r="Z58" s="145" t="str">
        <f t="shared" si="95"/>
        <v/>
      </c>
      <c r="AA58" s="145" t="str">
        <f t="shared" si="95"/>
        <v/>
      </c>
      <c r="AB58" s="145" t="str">
        <f t="shared" si="95"/>
        <v>昭和の日</v>
      </c>
      <c r="AC58" s="145" t="str">
        <f t="shared" si="95"/>
        <v/>
      </c>
      <c r="AD58" s="145" t="str">
        <f t="shared" si="95"/>
        <v/>
      </c>
      <c r="AE58" s="145" t="str">
        <f t="shared" si="95"/>
        <v/>
      </c>
      <c r="AF58" s="240"/>
      <c r="AG58" s="205"/>
      <c r="AH58" s="189"/>
      <c r="AI58" s="192"/>
      <c r="AJ58" s="195"/>
      <c r="AK58" s="189"/>
      <c r="AL58" s="189"/>
      <c r="AM58" s="192"/>
      <c r="AN58" s="195"/>
      <c r="AO58" s="189"/>
      <c r="AP58" s="189"/>
      <c r="AQ58" s="192"/>
      <c r="AR58" s="195"/>
      <c r="AS58" s="189"/>
      <c r="AT58" s="189"/>
      <c r="AU58" s="192"/>
      <c r="AV58" s="226"/>
      <c r="AW58" s="229"/>
      <c r="AX58" s="232"/>
      <c r="AY58" s="246"/>
      <c r="AZ58" s="238"/>
      <c r="BA58" s="220"/>
      <c r="BB58" s="223"/>
      <c r="BC58" s="255"/>
      <c r="BD58" s="257"/>
      <c r="BE58" s="257"/>
      <c r="BF58" s="257"/>
      <c r="BG58" s="257"/>
      <c r="BH58" s="257"/>
      <c r="BI58" s="257"/>
    </row>
    <row r="59" spans="1:61" ht="13.5" customHeight="1" x14ac:dyDescent="0.2">
      <c r="A59" s="8"/>
      <c r="B59" s="175"/>
      <c r="C59" s="6" t="s">
        <v>18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240"/>
      <c r="AG59" s="84">
        <f t="shared" ref="AG59:AG60" si="96">COUNTIF(D59:J59,"○")</f>
        <v>0</v>
      </c>
      <c r="AH59" s="85">
        <f t="shared" ref="AH59:AH60" si="97">IF(7-(COUNTIF(D59:J59,"－")+COUNTIF(D59:J59,"対象外"))=0,"－",AG59/(7-(COUNTIF(D59:J59,"－")+COUNTIF(D59:J59,"対象外"))))</f>
        <v>0</v>
      </c>
      <c r="AI59" s="85" t="str">
        <f>IF(COUNTIF(D59:J59,"")=7,"",IF(AH59="－","－",IF(AH59&gt;=0.285,"達成",IF(AJ59="該当","達成","未達成"))))</f>
        <v/>
      </c>
      <c r="AJ59" s="90" t="s">
        <v>20</v>
      </c>
      <c r="AK59" s="92">
        <f>COUNTIF(K59:Q59,"○")</f>
        <v>0</v>
      </c>
      <c r="AL59" s="85">
        <f>IF(7-(COUNTIF(K59:Q59,"－")+COUNTIF(K59:Q59,"対象外"))=0,"－",AK59/(7-(COUNTIF(K59:Q59,"－")+COUNTIF(K59:Q59,"対象外"))))</f>
        <v>0</v>
      </c>
      <c r="AM59" s="85" t="str">
        <f>IF(COUNTIF(K59:Q59,"")=7,"",IF(AL59="－","－",IF(AL59&gt;=0.285,"達成",IF(AN59="該当","達成","未達成"))))</f>
        <v/>
      </c>
      <c r="AN59" s="88" t="s">
        <v>20</v>
      </c>
      <c r="AO59" s="92">
        <f>COUNTIF(R59:X59,"○")</f>
        <v>0</v>
      </c>
      <c r="AP59" s="85">
        <f>IF(7-(COUNTIF(R59:X59,"－")+COUNTIF(R59:X59,"対象外"))=0,"－",AO59/(7-(COUNTIF(R59:X59,"－")+COUNTIF(R59:X59,"対象外"))))</f>
        <v>0</v>
      </c>
      <c r="AQ59" s="85" t="str">
        <f>IF(COUNTIF(R59:X59,"")=7,"",IF(AP59="－","－",IF(AP59&gt;=0.285,"達成",IF(AR59="該当","達成","未達成"))))</f>
        <v/>
      </c>
      <c r="AR59" s="88" t="s">
        <v>20</v>
      </c>
      <c r="AS59" s="92">
        <f>COUNTIF(Y59:AE59,"○")</f>
        <v>0</v>
      </c>
      <c r="AT59" s="85">
        <f>IF(7-(COUNTIF(Y59:AE59,"－")+COUNTIF(Y59:AE59,"対象外"))=0,"－",AS59/(7-(COUNTIF(Y59:AE59,"－")+COUNTIF(Y59:AE59,"対象外"))))</f>
        <v>0</v>
      </c>
      <c r="AU59" s="85" t="str">
        <f>IF(COUNTIF(Y59:AE59,"")=7,"",IF(AT59="－","－",IF(AT59&gt;=0.285,"達成",IF(AV59="該当","達成","未達成"))))</f>
        <v/>
      </c>
      <c r="AV59" s="88" t="s">
        <v>20</v>
      </c>
      <c r="AW59" s="94">
        <f>BF56</f>
        <v>0</v>
      </c>
      <c r="AX59" s="41">
        <f>IF(BD56=0,"－",AW59/BD56)</f>
        <v>0</v>
      </c>
      <c r="AY59" s="41" t="str">
        <f>IF(COUNTIF(D59:AE59,"")=28,"",IF(AX59="－","－",IF(AX59&gt;=0.285,"達成",IF(AZ59="該当","達成","未達成"))))</f>
        <v/>
      </c>
      <c r="AZ59" s="70" t="s">
        <v>20</v>
      </c>
      <c r="BA59" s="37">
        <f>BG56</f>
        <v>56</v>
      </c>
      <c r="BB59" s="38">
        <f>IF(BE56=0,"－",BA59/BE56)</f>
        <v>8.6956521739130432E-2</v>
      </c>
      <c r="BC59" s="255"/>
      <c r="BD59" s="257"/>
      <c r="BE59" s="257"/>
      <c r="BF59" s="257"/>
      <c r="BG59" s="257"/>
      <c r="BH59" s="257"/>
      <c r="BI59" s="257"/>
    </row>
    <row r="60" spans="1:61" ht="13.5" customHeight="1" thickBot="1" x14ac:dyDescent="0.25">
      <c r="A60" s="8"/>
      <c r="B60" s="176"/>
      <c r="C60" s="9" t="s">
        <v>19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241"/>
      <c r="AG60" s="86">
        <f t="shared" si="96"/>
        <v>0</v>
      </c>
      <c r="AH60" s="87">
        <f t="shared" si="97"/>
        <v>0</v>
      </c>
      <c r="AI60" s="87" t="str">
        <f>IF(OR(AI59="",AI59="－"),AI59,IF(AH60&gt;=0.285,"達成",IF(AJ60="該当","達成","未達成")))</f>
        <v/>
      </c>
      <c r="AJ60" s="91" t="s">
        <v>20</v>
      </c>
      <c r="AK60" s="93">
        <f t="shared" ref="AK60" si="98">COUNTIF(K60:Q60,"○")</f>
        <v>0</v>
      </c>
      <c r="AL60" s="87">
        <f t="shared" ref="AL60" si="99">IF(7-(COUNTIF(K60:Q60,"－")+COUNTIF(K60:Q60,"対象外"))=0,"－",AK60/(7-(COUNTIF(K60:Q60,"－")+COUNTIF(K60:Q60,"対象外"))))</f>
        <v>0</v>
      </c>
      <c r="AM60" s="87" t="str">
        <f>IF(OR(AM59="",AM59="－"),AM59,IF(AL60&gt;=0.285,"達成",IF(AN60="該当","達成","未達成")))</f>
        <v/>
      </c>
      <c r="AN60" s="89" t="s">
        <v>20</v>
      </c>
      <c r="AO60" s="93">
        <f t="shared" ref="AO60" si="100">COUNTIF(R60:X60,"○")</f>
        <v>0</v>
      </c>
      <c r="AP60" s="87">
        <f t="shared" ref="AP60" si="101">IF(7-(COUNTIF(R60:X60,"－")+COUNTIF(R60:X60,"対象外"))=0,"－",AO60/(7-(COUNTIF(R60:X60,"－")+COUNTIF(R60:X60,"対象外"))))</f>
        <v>0</v>
      </c>
      <c r="AQ60" s="87" t="str">
        <f>IF(OR(AQ59="",AQ59="－"),AQ59,IF(AP60&gt;=0.285,"達成",IF(AR60="該当","達成","未達成")))</f>
        <v/>
      </c>
      <c r="AR60" s="89" t="s">
        <v>20</v>
      </c>
      <c r="AS60" s="93">
        <f t="shared" ref="AS60" si="102">COUNTIF(Y60:AE60,"○")</f>
        <v>0</v>
      </c>
      <c r="AT60" s="87">
        <f t="shared" ref="AT60" si="103">IF(7-(COUNTIF(Y60:AE60,"－")+COUNTIF(Y60:AE60,"対象外"))=0,"－",AS60/(7-(COUNTIF(Y60:AE60,"－")+COUNTIF(Y60:AE60,"対象外"))))</f>
        <v>0</v>
      </c>
      <c r="AU60" s="87" t="str">
        <f>IF(OR(AU59="",AU59="－"),AU59,IF(AT60&gt;=0.285,"達成",IF(AV60="該当","達成","未達成")))</f>
        <v/>
      </c>
      <c r="AV60" s="89" t="s">
        <v>20</v>
      </c>
      <c r="AW60" s="95">
        <f>BH56</f>
        <v>0</v>
      </c>
      <c r="AX60" s="42">
        <f>IF(BD56=0,"－",AW60/BD56)</f>
        <v>0</v>
      </c>
      <c r="AY60" s="42" t="str">
        <f>IF(COUNTIF(D60:AE60,"")=28,"",IF(AX60="－","－",IF(AX60&gt;=0.285,"達成",IF(AZ60="該当","達成","未達成"))))</f>
        <v/>
      </c>
      <c r="AZ60" s="71" t="s">
        <v>20</v>
      </c>
      <c r="BA60" s="39">
        <f>BI56</f>
        <v>56</v>
      </c>
      <c r="BB60" s="40">
        <f>IF(BE56=0,"－",BA60/BE56)</f>
        <v>8.6956521739130432E-2</v>
      </c>
      <c r="BC60" s="256"/>
      <c r="BD60" s="253"/>
      <c r="BE60" s="253"/>
      <c r="BF60" s="253"/>
      <c r="BG60" s="253"/>
      <c r="BH60" s="253"/>
      <c r="BI60" s="253"/>
    </row>
    <row r="61" spans="1:61" ht="13.5" customHeight="1" x14ac:dyDescent="0.2">
      <c r="B61" s="174" t="s">
        <v>89</v>
      </c>
      <c r="C61" s="5" t="s">
        <v>1</v>
      </c>
      <c r="D61" s="21">
        <f t="shared" ref="D61:AE61" si="104">D110</f>
        <v>46510</v>
      </c>
      <c r="E61" s="21">
        <f t="shared" si="104"/>
        <v>46511</v>
      </c>
      <c r="F61" s="21">
        <f t="shared" si="104"/>
        <v>46512</v>
      </c>
      <c r="G61" s="21">
        <f t="shared" si="104"/>
        <v>46513</v>
      </c>
      <c r="H61" s="21">
        <f t="shared" si="104"/>
        <v>46514</v>
      </c>
      <c r="I61" s="21">
        <f t="shared" si="104"/>
        <v>46515</v>
      </c>
      <c r="J61" s="21">
        <f t="shared" si="104"/>
        <v>46516</v>
      </c>
      <c r="K61" s="21">
        <f t="shared" si="104"/>
        <v>46517</v>
      </c>
      <c r="L61" s="21">
        <f t="shared" si="104"/>
        <v>46518</v>
      </c>
      <c r="M61" s="21">
        <f t="shared" si="104"/>
        <v>46519</v>
      </c>
      <c r="N61" s="21">
        <f t="shared" si="104"/>
        <v>46520</v>
      </c>
      <c r="O61" s="21">
        <f t="shared" si="104"/>
        <v>46521</v>
      </c>
      <c r="P61" s="21">
        <f t="shared" si="104"/>
        <v>46522</v>
      </c>
      <c r="Q61" s="21">
        <f t="shared" si="104"/>
        <v>46523</v>
      </c>
      <c r="R61" s="21">
        <f t="shared" si="104"/>
        <v>46524</v>
      </c>
      <c r="S61" s="21">
        <f t="shared" si="104"/>
        <v>46525</v>
      </c>
      <c r="T61" s="21">
        <f t="shared" si="104"/>
        <v>46526</v>
      </c>
      <c r="U61" s="21">
        <f t="shared" si="104"/>
        <v>46527</v>
      </c>
      <c r="V61" s="21">
        <f t="shared" si="104"/>
        <v>46528</v>
      </c>
      <c r="W61" s="21">
        <f t="shared" si="104"/>
        <v>46529</v>
      </c>
      <c r="X61" s="21">
        <f t="shared" si="104"/>
        <v>46530</v>
      </c>
      <c r="Y61" s="21">
        <f t="shared" si="104"/>
        <v>46531</v>
      </c>
      <c r="Z61" s="21">
        <f t="shared" si="104"/>
        <v>46532</v>
      </c>
      <c r="AA61" s="21">
        <f t="shared" si="104"/>
        <v>46533</v>
      </c>
      <c r="AB61" s="21">
        <f t="shared" si="104"/>
        <v>46534</v>
      </c>
      <c r="AC61" s="21">
        <f t="shared" si="104"/>
        <v>46535</v>
      </c>
      <c r="AD61" s="21">
        <f t="shared" si="104"/>
        <v>46536</v>
      </c>
      <c r="AE61" s="21">
        <f t="shared" si="104"/>
        <v>46537</v>
      </c>
      <c r="AF61" s="242" t="s">
        <v>2</v>
      </c>
      <c r="AG61" s="179" t="s">
        <v>127</v>
      </c>
      <c r="AH61" s="180"/>
      <c r="AI61" s="180"/>
      <c r="AJ61" s="180"/>
      <c r="AK61" s="183" t="s">
        <v>128</v>
      </c>
      <c r="AL61" s="180"/>
      <c r="AM61" s="180"/>
      <c r="AN61" s="184"/>
      <c r="AO61" s="183" t="s">
        <v>129</v>
      </c>
      <c r="AP61" s="180"/>
      <c r="AQ61" s="180"/>
      <c r="AR61" s="184"/>
      <c r="AS61" s="183" t="s">
        <v>130</v>
      </c>
      <c r="AT61" s="180"/>
      <c r="AU61" s="180"/>
      <c r="AV61" s="184"/>
      <c r="AW61" s="206" t="s">
        <v>3</v>
      </c>
      <c r="AX61" s="206"/>
      <c r="AY61" s="206"/>
      <c r="AZ61" s="207"/>
      <c r="BA61" s="210" t="s">
        <v>4</v>
      </c>
      <c r="BB61" s="211"/>
      <c r="BC61" s="254" t="s">
        <v>5</v>
      </c>
      <c r="BD61" s="252" t="s">
        <v>6</v>
      </c>
      <c r="BE61" s="252" t="s">
        <v>7</v>
      </c>
      <c r="BF61" s="252" t="s">
        <v>8</v>
      </c>
      <c r="BG61" s="252" t="s">
        <v>9</v>
      </c>
      <c r="BH61" s="252" t="s">
        <v>10</v>
      </c>
      <c r="BI61" s="252" t="s">
        <v>11</v>
      </c>
    </row>
    <row r="62" spans="1:61" ht="13.5" customHeight="1" x14ac:dyDescent="0.2">
      <c r="B62" s="175"/>
      <c r="C62" s="6" t="s">
        <v>12</v>
      </c>
      <c r="D62" s="22">
        <f t="shared" ref="D62:AE62" si="105">D110</f>
        <v>46510</v>
      </c>
      <c r="E62" s="22">
        <f t="shared" si="105"/>
        <v>46511</v>
      </c>
      <c r="F62" s="22">
        <f t="shared" si="105"/>
        <v>46512</v>
      </c>
      <c r="G62" s="22">
        <f t="shared" si="105"/>
        <v>46513</v>
      </c>
      <c r="H62" s="22">
        <f t="shared" si="105"/>
        <v>46514</v>
      </c>
      <c r="I62" s="22">
        <f t="shared" si="105"/>
        <v>46515</v>
      </c>
      <c r="J62" s="22">
        <f t="shared" si="105"/>
        <v>46516</v>
      </c>
      <c r="K62" s="22">
        <f t="shared" si="105"/>
        <v>46517</v>
      </c>
      <c r="L62" s="22">
        <f t="shared" si="105"/>
        <v>46518</v>
      </c>
      <c r="M62" s="22">
        <f t="shared" si="105"/>
        <v>46519</v>
      </c>
      <c r="N62" s="22">
        <f t="shared" si="105"/>
        <v>46520</v>
      </c>
      <c r="O62" s="22">
        <f t="shared" si="105"/>
        <v>46521</v>
      </c>
      <c r="P62" s="22">
        <f t="shared" si="105"/>
        <v>46522</v>
      </c>
      <c r="Q62" s="22">
        <f t="shared" si="105"/>
        <v>46523</v>
      </c>
      <c r="R62" s="22">
        <f t="shared" si="105"/>
        <v>46524</v>
      </c>
      <c r="S62" s="22">
        <f t="shared" si="105"/>
        <v>46525</v>
      </c>
      <c r="T62" s="22">
        <f t="shared" si="105"/>
        <v>46526</v>
      </c>
      <c r="U62" s="22">
        <f t="shared" si="105"/>
        <v>46527</v>
      </c>
      <c r="V62" s="22">
        <f t="shared" si="105"/>
        <v>46528</v>
      </c>
      <c r="W62" s="22">
        <f t="shared" si="105"/>
        <v>46529</v>
      </c>
      <c r="X62" s="22">
        <f t="shared" si="105"/>
        <v>46530</v>
      </c>
      <c r="Y62" s="22">
        <f t="shared" si="105"/>
        <v>46531</v>
      </c>
      <c r="Z62" s="22">
        <f t="shared" si="105"/>
        <v>46532</v>
      </c>
      <c r="AA62" s="22">
        <f t="shared" si="105"/>
        <v>46533</v>
      </c>
      <c r="AB62" s="22">
        <f t="shared" si="105"/>
        <v>46534</v>
      </c>
      <c r="AC62" s="22">
        <f t="shared" si="105"/>
        <v>46535</v>
      </c>
      <c r="AD62" s="22">
        <f t="shared" si="105"/>
        <v>46536</v>
      </c>
      <c r="AE62" s="22">
        <f t="shared" si="105"/>
        <v>46537</v>
      </c>
      <c r="AF62" s="243"/>
      <c r="AG62" s="181"/>
      <c r="AH62" s="182"/>
      <c r="AI62" s="182"/>
      <c r="AJ62" s="182"/>
      <c r="AK62" s="185"/>
      <c r="AL62" s="182"/>
      <c r="AM62" s="182"/>
      <c r="AN62" s="186"/>
      <c r="AO62" s="185"/>
      <c r="AP62" s="182"/>
      <c r="AQ62" s="182"/>
      <c r="AR62" s="186"/>
      <c r="AS62" s="185"/>
      <c r="AT62" s="182"/>
      <c r="AU62" s="182"/>
      <c r="AV62" s="186"/>
      <c r="AW62" s="208"/>
      <c r="AX62" s="208"/>
      <c r="AY62" s="208"/>
      <c r="AZ62" s="209"/>
      <c r="BA62" s="212"/>
      <c r="BB62" s="213"/>
      <c r="BC62" s="256"/>
      <c r="BD62" s="253"/>
      <c r="BE62" s="253"/>
      <c r="BF62" s="253"/>
      <c r="BG62" s="253"/>
      <c r="BH62" s="253"/>
      <c r="BI62" s="253"/>
    </row>
    <row r="63" spans="1:61" ht="13.5" customHeight="1" x14ac:dyDescent="0.2">
      <c r="B63" s="175"/>
      <c r="C63" s="6" t="s">
        <v>13</v>
      </c>
      <c r="D63" s="20">
        <f t="shared" ref="D63:AE63" si="106">D110</f>
        <v>46510</v>
      </c>
      <c r="E63" s="20">
        <f t="shared" si="106"/>
        <v>46511</v>
      </c>
      <c r="F63" s="20">
        <f t="shared" si="106"/>
        <v>46512</v>
      </c>
      <c r="G63" s="20">
        <f t="shared" si="106"/>
        <v>46513</v>
      </c>
      <c r="H63" s="20">
        <f t="shared" si="106"/>
        <v>46514</v>
      </c>
      <c r="I63" s="20">
        <f t="shared" si="106"/>
        <v>46515</v>
      </c>
      <c r="J63" s="20">
        <f t="shared" si="106"/>
        <v>46516</v>
      </c>
      <c r="K63" s="20">
        <f t="shared" si="106"/>
        <v>46517</v>
      </c>
      <c r="L63" s="20">
        <f t="shared" si="106"/>
        <v>46518</v>
      </c>
      <c r="M63" s="20">
        <f t="shared" si="106"/>
        <v>46519</v>
      </c>
      <c r="N63" s="20">
        <f t="shared" si="106"/>
        <v>46520</v>
      </c>
      <c r="O63" s="20">
        <f t="shared" si="106"/>
        <v>46521</v>
      </c>
      <c r="P63" s="20">
        <f t="shared" si="106"/>
        <v>46522</v>
      </c>
      <c r="Q63" s="20">
        <f t="shared" si="106"/>
        <v>46523</v>
      </c>
      <c r="R63" s="20">
        <f t="shared" si="106"/>
        <v>46524</v>
      </c>
      <c r="S63" s="20">
        <f t="shared" si="106"/>
        <v>46525</v>
      </c>
      <c r="T63" s="20">
        <f t="shared" si="106"/>
        <v>46526</v>
      </c>
      <c r="U63" s="20">
        <f t="shared" si="106"/>
        <v>46527</v>
      </c>
      <c r="V63" s="20">
        <f t="shared" si="106"/>
        <v>46528</v>
      </c>
      <c r="W63" s="20">
        <f t="shared" si="106"/>
        <v>46529</v>
      </c>
      <c r="X63" s="20">
        <f t="shared" si="106"/>
        <v>46530</v>
      </c>
      <c r="Y63" s="20">
        <f t="shared" si="106"/>
        <v>46531</v>
      </c>
      <c r="Z63" s="20">
        <f t="shared" si="106"/>
        <v>46532</v>
      </c>
      <c r="AA63" s="20">
        <f t="shared" si="106"/>
        <v>46533</v>
      </c>
      <c r="AB63" s="20">
        <f t="shared" si="106"/>
        <v>46534</v>
      </c>
      <c r="AC63" s="20">
        <f t="shared" si="106"/>
        <v>46535</v>
      </c>
      <c r="AD63" s="20">
        <f t="shared" si="106"/>
        <v>46536</v>
      </c>
      <c r="AE63" s="20">
        <f t="shared" si="106"/>
        <v>46537</v>
      </c>
      <c r="AF63" s="239">
        <f>COUNTIF(D66:AE66,"－")+COUNTIF(D66:AE66,"対象外")</f>
        <v>0</v>
      </c>
      <c r="AG63" s="203" t="s">
        <v>131</v>
      </c>
      <c r="AH63" s="187" t="s">
        <v>132</v>
      </c>
      <c r="AI63" s="190" t="s">
        <v>133</v>
      </c>
      <c r="AJ63" s="193" t="s">
        <v>134</v>
      </c>
      <c r="AK63" s="187" t="s">
        <v>131</v>
      </c>
      <c r="AL63" s="187" t="s">
        <v>132</v>
      </c>
      <c r="AM63" s="190" t="s">
        <v>133</v>
      </c>
      <c r="AN63" s="193" t="s">
        <v>134</v>
      </c>
      <c r="AO63" s="187" t="s">
        <v>131</v>
      </c>
      <c r="AP63" s="187" t="s">
        <v>132</v>
      </c>
      <c r="AQ63" s="190" t="s">
        <v>133</v>
      </c>
      <c r="AR63" s="193" t="s">
        <v>134</v>
      </c>
      <c r="AS63" s="187" t="s">
        <v>131</v>
      </c>
      <c r="AT63" s="187" t="s">
        <v>132</v>
      </c>
      <c r="AU63" s="190" t="s">
        <v>133</v>
      </c>
      <c r="AV63" s="224" t="s">
        <v>134</v>
      </c>
      <c r="AW63" s="227" t="s">
        <v>14</v>
      </c>
      <c r="AX63" s="230" t="s">
        <v>15</v>
      </c>
      <c r="AY63" s="244" t="s">
        <v>53</v>
      </c>
      <c r="AZ63" s="236" t="s">
        <v>54</v>
      </c>
      <c r="BA63" s="218" t="s">
        <v>14</v>
      </c>
      <c r="BB63" s="221" t="s">
        <v>16</v>
      </c>
      <c r="BC63" s="254">
        <f t="shared" ref="BC63" si="107">COUNT(D62:AE62)</f>
        <v>28</v>
      </c>
      <c r="BD63" s="252">
        <f>BC63-AF63</f>
        <v>28</v>
      </c>
      <c r="BE63" s="252">
        <f t="shared" ref="BE63" si="108">BE56+BD63</f>
        <v>672</v>
      </c>
      <c r="BF63" s="252">
        <f>COUNTIF(D66:AE66,"○")</f>
        <v>0</v>
      </c>
      <c r="BG63" s="252">
        <f t="shared" ref="BG63" si="109">BG56+BF63</f>
        <v>56</v>
      </c>
      <c r="BH63" s="252">
        <f>COUNTIF(D67:AE67,"○")</f>
        <v>0</v>
      </c>
      <c r="BI63" s="252">
        <f t="shared" ref="BI63" si="110">BI56+BH63</f>
        <v>56</v>
      </c>
    </row>
    <row r="64" spans="1:61" ht="37.5" customHeight="1" x14ac:dyDescent="0.2">
      <c r="B64" s="175"/>
      <c r="C64" s="215" t="s">
        <v>17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240"/>
      <c r="AG64" s="204"/>
      <c r="AH64" s="188"/>
      <c r="AI64" s="191"/>
      <c r="AJ64" s="194"/>
      <c r="AK64" s="188"/>
      <c r="AL64" s="188"/>
      <c r="AM64" s="191"/>
      <c r="AN64" s="194"/>
      <c r="AO64" s="188"/>
      <c r="AP64" s="188"/>
      <c r="AQ64" s="191"/>
      <c r="AR64" s="194"/>
      <c r="AS64" s="188"/>
      <c r="AT64" s="188"/>
      <c r="AU64" s="191"/>
      <c r="AV64" s="225"/>
      <c r="AW64" s="228"/>
      <c r="AX64" s="231"/>
      <c r="AY64" s="245"/>
      <c r="AZ64" s="237"/>
      <c r="BA64" s="219"/>
      <c r="BB64" s="222"/>
      <c r="BC64" s="255"/>
      <c r="BD64" s="257"/>
      <c r="BE64" s="257"/>
      <c r="BF64" s="257"/>
      <c r="BG64" s="257"/>
      <c r="BH64" s="257"/>
      <c r="BI64" s="257"/>
    </row>
    <row r="65" spans="1:61" ht="24" customHeight="1" x14ac:dyDescent="0.2">
      <c r="A65" s="7"/>
      <c r="B65" s="175"/>
      <c r="C65" s="216"/>
      <c r="D65" s="145" t="str">
        <f t="shared" ref="D65:AE65" si="111">IFERROR(VLOOKUP(D62,祝日,3,FALSE),"")</f>
        <v>憲法記念日</v>
      </c>
      <c r="E65" s="145" t="str">
        <f t="shared" si="111"/>
        <v>みどりの日</v>
      </c>
      <c r="F65" s="145" t="str">
        <f t="shared" si="111"/>
        <v>こどもの日</v>
      </c>
      <c r="G65" s="147" t="str">
        <f t="shared" si="111"/>
        <v/>
      </c>
      <c r="H65" s="145" t="str">
        <f t="shared" si="111"/>
        <v/>
      </c>
      <c r="I65" s="145" t="str">
        <f t="shared" si="111"/>
        <v/>
      </c>
      <c r="J65" s="145" t="str">
        <f t="shared" si="111"/>
        <v/>
      </c>
      <c r="K65" s="145" t="str">
        <f t="shared" si="111"/>
        <v/>
      </c>
      <c r="L65" s="145" t="str">
        <f t="shared" si="111"/>
        <v/>
      </c>
      <c r="M65" s="145" t="str">
        <f t="shared" si="111"/>
        <v/>
      </c>
      <c r="N65" s="145" t="str">
        <f t="shared" si="111"/>
        <v/>
      </c>
      <c r="O65" s="145" t="str">
        <f t="shared" si="111"/>
        <v/>
      </c>
      <c r="P65" s="145" t="str">
        <f t="shared" si="111"/>
        <v/>
      </c>
      <c r="Q65" s="145" t="str">
        <f t="shared" si="111"/>
        <v/>
      </c>
      <c r="R65" s="145" t="str">
        <f t="shared" si="111"/>
        <v/>
      </c>
      <c r="S65" s="146" t="str">
        <f t="shared" si="111"/>
        <v/>
      </c>
      <c r="T65" s="145" t="str">
        <f t="shared" si="111"/>
        <v/>
      </c>
      <c r="U65" s="145" t="str">
        <f t="shared" si="111"/>
        <v/>
      </c>
      <c r="V65" s="145" t="str">
        <f t="shared" si="111"/>
        <v/>
      </c>
      <c r="W65" s="145" t="str">
        <f t="shared" si="111"/>
        <v/>
      </c>
      <c r="X65" s="145" t="str">
        <f t="shared" si="111"/>
        <v/>
      </c>
      <c r="Y65" s="145" t="str">
        <f t="shared" si="111"/>
        <v/>
      </c>
      <c r="Z65" s="145" t="str">
        <f t="shared" si="111"/>
        <v/>
      </c>
      <c r="AA65" s="145" t="str">
        <f t="shared" si="111"/>
        <v/>
      </c>
      <c r="AB65" s="145" t="str">
        <f t="shared" si="111"/>
        <v/>
      </c>
      <c r="AC65" s="145" t="str">
        <f t="shared" si="111"/>
        <v/>
      </c>
      <c r="AD65" s="145" t="str">
        <f t="shared" si="111"/>
        <v/>
      </c>
      <c r="AE65" s="145" t="str">
        <f t="shared" si="111"/>
        <v/>
      </c>
      <c r="AF65" s="240"/>
      <c r="AG65" s="205"/>
      <c r="AH65" s="189"/>
      <c r="AI65" s="192"/>
      <c r="AJ65" s="195"/>
      <c r="AK65" s="189"/>
      <c r="AL65" s="189"/>
      <c r="AM65" s="192"/>
      <c r="AN65" s="195"/>
      <c r="AO65" s="189"/>
      <c r="AP65" s="189"/>
      <c r="AQ65" s="192"/>
      <c r="AR65" s="195"/>
      <c r="AS65" s="189"/>
      <c r="AT65" s="189"/>
      <c r="AU65" s="192"/>
      <c r="AV65" s="226"/>
      <c r="AW65" s="229"/>
      <c r="AX65" s="232"/>
      <c r="AY65" s="246"/>
      <c r="AZ65" s="238"/>
      <c r="BA65" s="220"/>
      <c r="BB65" s="223"/>
      <c r="BC65" s="255"/>
      <c r="BD65" s="257"/>
      <c r="BE65" s="257"/>
      <c r="BF65" s="257"/>
      <c r="BG65" s="257"/>
      <c r="BH65" s="257"/>
      <c r="BI65" s="257"/>
    </row>
    <row r="66" spans="1:61" s="7" customFormat="1" ht="13.5" customHeight="1" x14ac:dyDescent="0.2">
      <c r="A66" s="8"/>
      <c r="B66" s="175"/>
      <c r="C66" s="6" t="s">
        <v>18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240"/>
      <c r="AG66" s="84">
        <f t="shared" ref="AG66:AG67" si="112">COUNTIF(D66:J66,"○")</f>
        <v>0</v>
      </c>
      <c r="AH66" s="85">
        <f t="shared" ref="AH66:AH67" si="113">IF(7-(COUNTIF(D66:J66,"－")+COUNTIF(D66:J66,"対象外"))=0,"－",AG66/(7-(COUNTIF(D66:J66,"－")+COUNTIF(D66:J66,"対象外"))))</f>
        <v>0</v>
      </c>
      <c r="AI66" s="85" t="str">
        <f>IF(COUNTIF(D66:J66,"")=7,"",IF(AH66="－","－",IF(AH66&gt;=0.285,"達成",IF(AJ66="該当","達成","未達成"))))</f>
        <v/>
      </c>
      <c r="AJ66" s="90" t="s">
        <v>20</v>
      </c>
      <c r="AK66" s="92">
        <f>COUNTIF(K66:Q66,"○")</f>
        <v>0</v>
      </c>
      <c r="AL66" s="85">
        <f>IF(7-(COUNTIF(K66:Q66,"－")+COUNTIF(K66:Q66,"対象外"))=0,"－",AK66/(7-(COUNTIF(K66:Q66,"－")+COUNTIF(K66:Q66,"対象外"))))</f>
        <v>0</v>
      </c>
      <c r="AM66" s="85" t="str">
        <f>IF(COUNTIF(K66:Q66,"")=7,"",IF(AL66="－","－",IF(AL66&gt;=0.285,"達成",IF(AN66="該当","達成","未達成"))))</f>
        <v/>
      </c>
      <c r="AN66" s="88" t="s">
        <v>20</v>
      </c>
      <c r="AO66" s="92">
        <f>COUNTIF(R66:X66,"○")</f>
        <v>0</v>
      </c>
      <c r="AP66" s="85">
        <f>IF(7-(COUNTIF(R66:X66,"－")+COUNTIF(R66:X66,"対象外"))=0,"－",AO66/(7-(COUNTIF(R66:X66,"－")+COUNTIF(R66:X66,"対象外"))))</f>
        <v>0</v>
      </c>
      <c r="AQ66" s="85" t="str">
        <f>IF(COUNTIF(R66:X66,"")=7,"",IF(AP66="－","－",IF(AP66&gt;=0.285,"達成",IF(AR66="該当","達成","未達成"))))</f>
        <v/>
      </c>
      <c r="AR66" s="88" t="s">
        <v>20</v>
      </c>
      <c r="AS66" s="92">
        <f>COUNTIF(Y66:AE66,"○")</f>
        <v>0</v>
      </c>
      <c r="AT66" s="85">
        <f>IF(7-(COUNTIF(Y66:AE66,"－")+COUNTIF(Y66:AE66,"対象外"))=0,"－",AS66/(7-(COUNTIF(Y66:AE66,"－")+COUNTIF(Y66:AE66,"対象外"))))</f>
        <v>0</v>
      </c>
      <c r="AU66" s="85" t="str">
        <f>IF(COUNTIF(Y66:AE66,"")=7,"",IF(AT66="－","－",IF(AT66&gt;=0.285,"達成",IF(AV66="該当","達成","未達成"))))</f>
        <v/>
      </c>
      <c r="AV66" s="88" t="s">
        <v>20</v>
      </c>
      <c r="AW66" s="94">
        <f>BF63</f>
        <v>0</v>
      </c>
      <c r="AX66" s="41">
        <f>IF(BD63=0,"－",AW66/BD63)</f>
        <v>0</v>
      </c>
      <c r="AY66" s="41" t="str">
        <f>IF(COUNTIF(D66:AE66,"")=28,"",IF(AX66="－","－",IF(AX66&gt;=0.285,"達成",IF(AZ66="該当","達成","未達成"))))</f>
        <v/>
      </c>
      <c r="AZ66" s="70" t="s">
        <v>20</v>
      </c>
      <c r="BA66" s="37">
        <f>BG63</f>
        <v>56</v>
      </c>
      <c r="BB66" s="38">
        <f>IF(BE63=0,"－",BA66/BE63)</f>
        <v>8.3333333333333329E-2</v>
      </c>
      <c r="BC66" s="255"/>
      <c r="BD66" s="257"/>
      <c r="BE66" s="257"/>
      <c r="BF66" s="257"/>
      <c r="BG66" s="257"/>
      <c r="BH66" s="257"/>
      <c r="BI66" s="257"/>
    </row>
    <row r="67" spans="1:61" s="8" customFormat="1" ht="13.5" customHeight="1" thickBot="1" x14ac:dyDescent="0.25">
      <c r="B67" s="176"/>
      <c r="C67" s="9" t="s">
        <v>19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241"/>
      <c r="AG67" s="86">
        <f t="shared" si="112"/>
        <v>0</v>
      </c>
      <c r="AH67" s="87">
        <f t="shared" si="113"/>
        <v>0</v>
      </c>
      <c r="AI67" s="87" t="str">
        <f>IF(OR(AI66="",AI66="－"),AI66,IF(AH67&gt;=0.285,"達成",IF(AJ67="該当","達成","未達成")))</f>
        <v/>
      </c>
      <c r="AJ67" s="91" t="s">
        <v>20</v>
      </c>
      <c r="AK67" s="93">
        <f t="shared" ref="AK67" si="114">COUNTIF(K67:Q67,"○")</f>
        <v>0</v>
      </c>
      <c r="AL67" s="87">
        <f t="shared" ref="AL67" si="115">IF(7-(COUNTIF(K67:Q67,"－")+COUNTIF(K67:Q67,"対象外"))=0,"－",AK67/(7-(COUNTIF(K67:Q67,"－")+COUNTIF(K67:Q67,"対象外"))))</f>
        <v>0</v>
      </c>
      <c r="AM67" s="87" t="str">
        <f>IF(OR(AM66="",AM66="－"),AM66,IF(AL67&gt;=0.285,"達成",IF(AN67="該当","達成","未達成")))</f>
        <v/>
      </c>
      <c r="AN67" s="89" t="s">
        <v>20</v>
      </c>
      <c r="AO67" s="93">
        <f t="shared" ref="AO67" si="116">COUNTIF(R67:X67,"○")</f>
        <v>0</v>
      </c>
      <c r="AP67" s="87">
        <f t="shared" ref="AP67" si="117">IF(7-(COUNTIF(R67:X67,"－")+COUNTIF(R67:X67,"対象外"))=0,"－",AO67/(7-(COUNTIF(R67:X67,"－")+COUNTIF(R67:X67,"対象外"))))</f>
        <v>0</v>
      </c>
      <c r="AQ67" s="87" t="str">
        <f>IF(OR(AQ66="",AQ66="－"),AQ66,IF(AP67&gt;=0.285,"達成",IF(AR67="該当","達成","未達成")))</f>
        <v/>
      </c>
      <c r="AR67" s="89" t="s">
        <v>20</v>
      </c>
      <c r="AS67" s="93">
        <f t="shared" ref="AS67" si="118">COUNTIF(Y67:AE67,"○")</f>
        <v>0</v>
      </c>
      <c r="AT67" s="87">
        <f t="shared" ref="AT67" si="119">IF(7-(COUNTIF(Y67:AE67,"－")+COUNTIF(Y67:AE67,"対象外"))=0,"－",AS67/(7-(COUNTIF(Y67:AE67,"－")+COUNTIF(Y67:AE67,"対象外"))))</f>
        <v>0</v>
      </c>
      <c r="AU67" s="87" t="str">
        <f>IF(OR(AU66="",AU66="－"),AU66,IF(AT67&gt;=0.285,"達成",IF(AV67="該当","達成","未達成")))</f>
        <v/>
      </c>
      <c r="AV67" s="89" t="s">
        <v>20</v>
      </c>
      <c r="AW67" s="95">
        <f>BH63</f>
        <v>0</v>
      </c>
      <c r="AX67" s="42">
        <f>IF(BD63=0,"－",AW67/BD63)</f>
        <v>0</v>
      </c>
      <c r="AY67" s="42" t="str">
        <f>IF(COUNTIF(D67:AE67,"")=28,"",IF(AX67="－","－",IF(AX67&gt;=0.285,"達成",IF(AZ67="該当","達成","未達成"))))</f>
        <v/>
      </c>
      <c r="AZ67" s="71" t="s">
        <v>20</v>
      </c>
      <c r="BA67" s="39">
        <f>BI63</f>
        <v>56</v>
      </c>
      <c r="BB67" s="40">
        <f>IF(BE63=0,"－",BA67/BE63)</f>
        <v>8.3333333333333329E-2</v>
      </c>
      <c r="BC67" s="256"/>
      <c r="BD67" s="253"/>
      <c r="BE67" s="253"/>
      <c r="BF67" s="253"/>
      <c r="BG67" s="253"/>
      <c r="BH67" s="253"/>
      <c r="BI67" s="253"/>
    </row>
    <row r="68" spans="1:61" s="8" customFormat="1" ht="13.5" customHeight="1" x14ac:dyDescent="0.2">
      <c r="A68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 s="3"/>
      <c r="BD68" s="3"/>
      <c r="BE68" s="3"/>
      <c r="BF68" s="3"/>
      <c r="BG68" s="3"/>
      <c r="BH68" s="3"/>
      <c r="BI68" s="3"/>
    </row>
    <row r="69" spans="1:61" ht="13.5" customHeight="1" x14ac:dyDescent="0.2">
      <c r="B69" s="247" t="s">
        <v>106</v>
      </c>
      <c r="C69" s="247"/>
      <c r="D69" s="247"/>
      <c r="E69" s="247"/>
      <c r="F69" s="128"/>
      <c r="G69" s="128"/>
      <c r="H69" s="128"/>
      <c r="I69" s="128"/>
      <c r="J69" s="128"/>
      <c r="K69" s="128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28"/>
      <c r="Y69" s="128"/>
      <c r="Z69" s="128"/>
      <c r="AA69" s="128"/>
      <c r="AB69" s="128"/>
      <c r="AC69" s="128"/>
      <c r="AD69" s="128"/>
      <c r="AE69" s="128"/>
      <c r="AG69" s="153" t="s">
        <v>104</v>
      </c>
      <c r="AH69" s="154"/>
      <c r="AI69" s="154"/>
      <c r="AJ69" s="154"/>
      <c r="AK69" s="154"/>
      <c r="AL69" s="154"/>
      <c r="AM69" s="155"/>
      <c r="AN69" s="155"/>
      <c r="AO69" s="155"/>
      <c r="AP69" s="155"/>
      <c r="AQ69" s="259" t="s">
        <v>101</v>
      </c>
      <c r="AR69" s="259"/>
      <c r="AS69" s="259"/>
      <c r="AT69" s="259"/>
      <c r="AU69" s="259"/>
      <c r="AV69" s="259"/>
      <c r="AW69" s="260">
        <f>BB67</f>
        <v>8.3333333333333329E-2</v>
      </c>
      <c r="AX69" s="260"/>
      <c r="AY69" s="149"/>
      <c r="BC69" s="3"/>
    </row>
    <row r="70" spans="1:61" ht="13.5" customHeight="1" x14ac:dyDescent="0.2">
      <c r="B70" s="247"/>
      <c r="C70" s="247"/>
      <c r="D70" s="247"/>
      <c r="E70" s="247"/>
      <c r="F70" s="128"/>
      <c r="G70" s="128"/>
      <c r="H70" s="128"/>
      <c r="I70" s="128"/>
      <c r="J70" s="128"/>
      <c r="K70" s="128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8"/>
      <c r="Y70" s="128"/>
      <c r="Z70" s="128"/>
      <c r="AA70" s="128"/>
      <c r="AB70" s="128"/>
      <c r="AC70" s="128"/>
      <c r="AD70" s="128"/>
      <c r="AE70" s="128"/>
      <c r="AG70" s="154"/>
      <c r="AH70" s="153"/>
      <c r="AI70" s="153"/>
      <c r="AJ70" s="157"/>
      <c r="AK70" s="157"/>
      <c r="AL70" s="157"/>
      <c r="AM70" s="156"/>
      <c r="AN70" s="156"/>
      <c r="AO70" s="156"/>
      <c r="AP70" s="156"/>
      <c r="AQ70" s="112" t="s">
        <v>109</v>
      </c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H70"/>
    </row>
    <row r="71" spans="1:61" ht="13.5" customHeight="1" x14ac:dyDescent="0.2">
      <c r="A71" s="10"/>
      <c r="B71" s="250"/>
      <c r="C71" s="250"/>
      <c r="D71" s="250"/>
      <c r="E71" s="250"/>
      <c r="F71" s="250"/>
      <c r="G71" s="250"/>
      <c r="H71" s="250"/>
      <c r="I71" s="250"/>
      <c r="J71" s="250"/>
      <c r="K71" s="150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50"/>
      <c r="Y71" s="150"/>
      <c r="Z71" s="150"/>
      <c r="AA71" s="150"/>
      <c r="AB71" s="150"/>
      <c r="AC71" s="150"/>
      <c r="AD71" s="150"/>
      <c r="AE71" s="150"/>
      <c r="AG71" s="154"/>
      <c r="AH71" s="157" t="s">
        <v>102</v>
      </c>
      <c r="AI71" s="157"/>
      <c r="AJ71" s="113" t="str">
        <f>IF(AZ71="該当","通期の4週8休以上を達成",IF(AW69=0,"",IF(AW69&gt;=0.285,"通期の４週８休以上を達成","未達成")))</f>
        <v>未達成</v>
      </c>
      <c r="AK71" s="114"/>
      <c r="AL71" s="156"/>
      <c r="AM71" s="156"/>
      <c r="AN71" s="156"/>
      <c r="AO71" s="156"/>
      <c r="AP71" s="156"/>
      <c r="AQ71" s="137" t="s">
        <v>110</v>
      </c>
      <c r="AR71" s="114"/>
      <c r="AS71" s="113"/>
      <c r="AT71" s="112"/>
      <c r="AU71" s="114"/>
      <c r="AV71" s="114"/>
      <c r="AW71" s="114"/>
      <c r="AX71" s="114"/>
      <c r="AY71" s="114"/>
      <c r="AZ71" s="162" t="s">
        <v>20</v>
      </c>
      <c r="BB71" s="49"/>
      <c r="BC71" s="3"/>
      <c r="BH71"/>
    </row>
    <row r="72" spans="1:61" ht="13.5" customHeight="1" x14ac:dyDescent="0.2">
      <c r="B72" s="250"/>
      <c r="C72" s="250"/>
      <c r="D72" s="250"/>
      <c r="E72" s="250"/>
      <c r="F72" s="250"/>
      <c r="G72" s="250"/>
      <c r="H72" s="250"/>
      <c r="I72" s="250"/>
      <c r="J72" s="250"/>
      <c r="K72" s="128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28"/>
      <c r="Y72" s="128"/>
      <c r="Z72" s="128"/>
      <c r="AA72" s="128"/>
      <c r="AB72" s="128"/>
      <c r="AC72" s="128"/>
      <c r="AD72" s="128"/>
      <c r="AE72" s="128"/>
      <c r="AG72" s="154"/>
      <c r="AH72" s="157"/>
      <c r="AI72" s="157"/>
      <c r="AJ72" s="157"/>
      <c r="AK72" s="157"/>
      <c r="AL72" s="157"/>
      <c r="AM72" s="156"/>
      <c r="AN72" s="156"/>
      <c r="AO72" s="156"/>
      <c r="AP72" s="156"/>
      <c r="AQ72" s="156"/>
      <c r="AR72" s="114"/>
      <c r="AS72" s="114"/>
      <c r="AT72" s="113"/>
      <c r="AU72" s="113"/>
      <c r="AV72" s="113"/>
      <c r="AW72" s="113"/>
      <c r="AX72" s="113"/>
      <c r="AY72" s="113"/>
      <c r="AZ72" s="113"/>
      <c r="BA72" s="113"/>
      <c r="BB72" s="106"/>
      <c r="BC72" s="3"/>
    </row>
    <row r="73" spans="1:61" ht="13.5" customHeight="1" x14ac:dyDescent="0.2">
      <c r="B73" s="251" t="s">
        <v>107</v>
      </c>
      <c r="C73" s="251"/>
      <c r="D73" s="251"/>
      <c r="E73" s="251"/>
      <c r="F73" s="251"/>
      <c r="G73" s="251"/>
      <c r="H73" s="129"/>
      <c r="I73" s="129"/>
      <c r="J73" s="129"/>
      <c r="K73" s="128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28"/>
      <c r="Y73" s="128"/>
      <c r="Z73" s="128"/>
      <c r="AA73" s="128"/>
      <c r="AB73" s="128"/>
      <c r="AC73" s="128"/>
      <c r="AD73" s="128"/>
      <c r="AE73" s="128"/>
      <c r="AG73" s="153" t="s">
        <v>103</v>
      </c>
      <c r="AH73" s="156"/>
      <c r="AI73" s="157"/>
      <c r="AJ73" s="157"/>
      <c r="AK73" s="157"/>
      <c r="AL73" s="157"/>
      <c r="AM73" s="156"/>
      <c r="AN73" s="156"/>
      <c r="AO73" s="156"/>
      <c r="AP73" s="156"/>
      <c r="AQ73" s="156"/>
      <c r="AR73" s="114"/>
      <c r="AS73" s="159"/>
      <c r="AT73" s="159"/>
      <c r="AU73" s="159"/>
      <c r="AV73" s="159"/>
      <c r="AW73" s="159"/>
      <c r="AX73" s="159"/>
      <c r="AY73" s="159"/>
      <c r="AZ73" s="159"/>
      <c r="BA73" s="159"/>
      <c r="BB73" s="65"/>
      <c r="BC73" s="3"/>
    </row>
    <row r="74" spans="1:61" ht="13.5" customHeight="1" x14ac:dyDescent="0.2">
      <c r="A74" s="10"/>
      <c r="B74" s="251"/>
      <c r="C74" s="251"/>
      <c r="D74" s="251"/>
      <c r="E74" s="251"/>
      <c r="F74" s="251"/>
      <c r="G74" s="251"/>
      <c r="H74" s="129"/>
      <c r="I74" s="129"/>
      <c r="J74" s="129"/>
      <c r="K74" s="128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28"/>
      <c r="Y74" s="128"/>
      <c r="Z74" s="128"/>
      <c r="AA74" s="128"/>
      <c r="AB74" s="128"/>
      <c r="AC74" s="128"/>
      <c r="AD74" s="128"/>
      <c r="AE74" s="128"/>
      <c r="AG74" s="154"/>
      <c r="AH74" s="157"/>
      <c r="AI74" s="157"/>
      <c r="AJ74" s="157"/>
      <c r="AK74" s="157"/>
      <c r="AL74" s="157"/>
      <c r="AM74" s="156"/>
      <c r="AN74" s="156"/>
      <c r="AO74" s="156"/>
      <c r="AP74" s="156"/>
      <c r="AQ74" s="156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49"/>
      <c r="BC74" s="3"/>
    </row>
    <row r="75" spans="1:61" ht="13.5" customHeight="1" x14ac:dyDescent="0.2">
      <c r="B75" s="250"/>
      <c r="C75" s="250"/>
      <c r="D75" s="250"/>
      <c r="E75" s="250"/>
      <c r="F75" s="250"/>
      <c r="G75" s="250"/>
      <c r="H75" s="250"/>
      <c r="I75" s="250"/>
      <c r="J75" s="250"/>
      <c r="K75" s="128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28"/>
      <c r="Y75" s="128"/>
      <c r="Z75" s="128"/>
      <c r="AA75" s="128"/>
      <c r="AB75" s="128"/>
      <c r="AC75" s="128"/>
      <c r="AD75" s="128"/>
      <c r="AE75" s="128"/>
      <c r="AG75" s="154"/>
      <c r="AH75" s="157" t="s">
        <v>108</v>
      </c>
      <c r="AI75" s="157"/>
      <c r="AJ75" s="113" t="str">
        <f>IF(BB18=0,"",IF(COUNTIF(AJ86:AJ109,"未達成")&gt;=1,"未達成","月単位の４週８休以上を達成"))</f>
        <v>月単位の４週８休以上を達成</v>
      </c>
      <c r="AK75" s="114"/>
      <c r="AL75" s="156"/>
      <c r="AM75" s="138"/>
      <c r="AN75" s="138"/>
      <c r="AO75" s="156"/>
      <c r="AP75" s="156"/>
      <c r="AQ75" s="156"/>
      <c r="AR75" s="138"/>
      <c r="AS75" s="113"/>
      <c r="AT75" s="113"/>
      <c r="AU75" s="113"/>
      <c r="AV75" s="113"/>
      <c r="AW75" s="113"/>
      <c r="AX75" s="113"/>
      <c r="AY75" s="113"/>
      <c r="AZ75" s="113"/>
      <c r="BA75" s="113"/>
      <c r="BB75" s="106"/>
    </row>
    <row r="76" spans="1:61" s="7" customFormat="1" ht="13.5" customHeight="1" x14ac:dyDescent="0.2">
      <c r="A76"/>
      <c r="B76" s="250"/>
      <c r="C76" s="250"/>
      <c r="D76" s="250"/>
      <c r="E76" s="250"/>
      <c r="F76" s="250"/>
      <c r="G76" s="250"/>
      <c r="H76" s="250"/>
      <c r="I76" s="250"/>
      <c r="J76" s="250"/>
      <c r="K76" s="128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28"/>
      <c r="Y76" s="128"/>
      <c r="Z76" s="128"/>
      <c r="AG76" s="158"/>
      <c r="AH76" s="138"/>
      <c r="AI76" s="138"/>
      <c r="AJ76" s="113"/>
      <c r="AK76" s="138"/>
      <c r="AL76" s="113"/>
      <c r="AM76" s="156"/>
      <c r="AN76" s="156"/>
      <c r="AO76" s="138"/>
      <c r="AP76" s="138"/>
      <c r="AQ76" s="138"/>
      <c r="AR76" s="114"/>
      <c r="AS76" s="113"/>
      <c r="AT76" s="113"/>
      <c r="AU76" s="113"/>
      <c r="AV76" s="113"/>
      <c r="AW76" s="113"/>
      <c r="AX76" s="113"/>
      <c r="AY76" s="113"/>
      <c r="AZ76" s="113"/>
      <c r="BA76" s="113"/>
      <c r="BB76" s="106"/>
      <c r="BC76" s="101"/>
      <c r="BD76" s="3"/>
      <c r="BE76" s="3"/>
      <c r="BF76" s="3"/>
      <c r="BG76" s="3"/>
      <c r="BH76" s="3"/>
      <c r="BI76" s="3"/>
    </row>
    <row r="77" spans="1:61" x14ac:dyDescent="0.2">
      <c r="A77" s="10"/>
      <c r="B77" s="129"/>
      <c r="C77" s="129"/>
      <c r="D77" s="129"/>
      <c r="E77" s="129"/>
      <c r="F77" s="129"/>
      <c r="G77" s="129"/>
      <c r="H77" s="129"/>
      <c r="I77" s="129"/>
      <c r="J77" s="129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G77" s="153" t="s">
        <v>105</v>
      </c>
      <c r="AH77" s="156"/>
      <c r="AI77" s="156"/>
      <c r="AJ77" s="156"/>
      <c r="AK77" s="114"/>
      <c r="AL77" s="156"/>
      <c r="AM77" s="156"/>
      <c r="AN77" s="156"/>
      <c r="AO77" s="156"/>
      <c r="AP77" s="156"/>
      <c r="AQ77" s="156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49"/>
      <c r="BC77" s="3"/>
    </row>
    <row r="78" spans="1:61" ht="13.5" customHeight="1" x14ac:dyDescent="0.2">
      <c r="A78" s="10"/>
      <c r="B78" s="128"/>
      <c r="C78" s="128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102"/>
      <c r="AH78" s="157" t="s">
        <v>102</v>
      </c>
      <c r="AI78" s="157"/>
      <c r="AJ78" s="113" t="str">
        <f>IF(BB18=0,"",IF(COUNTIF(AN86:AN93,"未達成")&gt;=1,"未達成","完全週休２日を達成"))</f>
        <v>完全週休２日を達成</v>
      </c>
      <c r="AK78" s="114"/>
      <c r="AL78" s="156"/>
      <c r="AM78" s="160"/>
      <c r="AN78" s="160"/>
      <c r="AO78" s="156"/>
      <c r="AP78" s="156"/>
      <c r="AQ78" s="156"/>
      <c r="AR78" s="160"/>
      <c r="AS78" s="160"/>
      <c r="AT78" s="160"/>
      <c r="AU78" s="160"/>
      <c r="AV78" s="160"/>
      <c r="AW78" s="160"/>
      <c r="AX78" s="160"/>
      <c r="AY78" s="160"/>
      <c r="AZ78" s="114"/>
      <c r="BA78" s="160"/>
      <c r="BB78" s="130"/>
      <c r="BC78" s="10"/>
      <c r="BD78" s="72"/>
    </row>
    <row r="79" spans="1:61" ht="13.5" customHeight="1" x14ac:dyDescent="0.2">
      <c r="A79" s="10"/>
      <c r="B79" s="128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J79" s="101"/>
      <c r="AK79" s="114"/>
      <c r="AL79" s="114"/>
      <c r="AM79" s="114"/>
      <c r="AN79" s="114"/>
      <c r="AO79" s="114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102"/>
      <c r="BD79" s="72"/>
    </row>
    <row r="80" spans="1:61" ht="13.5" customHeight="1" x14ac:dyDescent="0.2">
      <c r="A80" s="10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1"/>
      <c r="AF80" s="14"/>
      <c r="AG80" s="14"/>
      <c r="AH80" s="14"/>
      <c r="AI80" s="14"/>
      <c r="AJ80" s="14"/>
      <c r="AK80" s="14"/>
      <c r="AL80" s="14"/>
      <c r="BC80" s="102"/>
    </row>
    <row r="81" spans="1:59" ht="13.5" customHeight="1" x14ac:dyDescent="0.2">
      <c r="AE81" s="11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23"/>
    </row>
    <row r="82" spans="1:59" ht="13.5" customHeight="1" x14ac:dyDescent="0.2">
      <c r="AE82" s="11"/>
    </row>
    <row r="83" spans="1:59" ht="13.8" thickBot="1" x14ac:dyDescent="0.25">
      <c r="AF83" s="12"/>
      <c r="AG83" s="12"/>
      <c r="AK83" s="34"/>
      <c r="AN83" s="3"/>
    </row>
    <row r="84" spans="1:59" x14ac:dyDescent="0.2">
      <c r="A84" s="44"/>
      <c r="B84" s="50"/>
      <c r="C84" s="51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  <c r="AL84" s="53"/>
      <c r="AM84" s="53"/>
      <c r="AN84" s="53"/>
      <c r="AO84" s="53"/>
      <c r="AP84" s="54"/>
      <c r="AQ84" s="18"/>
      <c r="AR84" s="18"/>
      <c r="BC84"/>
      <c r="BD84"/>
      <c r="BE84"/>
      <c r="BF84"/>
      <c r="BG84" s="101"/>
    </row>
    <row r="85" spans="1:59" ht="13.5" customHeight="1" x14ac:dyDescent="0.2">
      <c r="A85" s="44"/>
      <c r="B85" s="55"/>
      <c r="C85" s="43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107" t="s">
        <v>70</v>
      </c>
      <c r="AJ85" s="107"/>
      <c r="AK85" s="107"/>
      <c r="AL85" s="107"/>
      <c r="AM85" s="107" t="s">
        <v>71</v>
      </c>
      <c r="AN85" s="107"/>
      <c r="AO85" s="107"/>
      <c r="AP85" s="56"/>
      <c r="AQ85" s="18"/>
      <c r="AR85" s="18"/>
      <c r="BC85"/>
      <c r="BD85"/>
      <c r="BE85"/>
      <c r="BF85"/>
      <c r="BG85" s="101"/>
    </row>
    <row r="86" spans="1:59" ht="12.75" customHeight="1" x14ac:dyDescent="0.2">
      <c r="A86" s="44"/>
      <c r="B86" s="55"/>
      <c r="C86" s="43"/>
      <c r="D86" s="43">
        <v>1</v>
      </c>
      <c r="E86" s="43">
        <v>2</v>
      </c>
      <c r="F86" s="43">
        <v>3</v>
      </c>
      <c r="G86" s="43">
        <v>4</v>
      </c>
      <c r="H86" s="43">
        <v>5</v>
      </c>
      <c r="I86" s="43">
        <v>6</v>
      </c>
      <c r="J86" s="43">
        <v>7</v>
      </c>
      <c r="K86" s="43">
        <v>8</v>
      </c>
      <c r="L86" s="43">
        <v>9</v>
      </c>
      <c r="M86" s="43">
        <v>10</v>
      </c>
      <c r="N86" s="43">
        <v>11</v>
      </c>
      <c r="O86" s="43">
        <v>12</v>
      </c>
      <c r="P86" s="43">
        <v>13</v>
      </c>
      <c r="Q86" s="43">
        <v>14</v>
      </c>
      <c r="R86" s="43">
        <v>15</v>
      </c>
      <c r="S86" s="43">
        <v>16</v>
      </c>
      <c r="T86" s="43">
        <v>17</v>
      </c>
      <c r="U86" s="43">
        <v>18</v>
      </c>
      <c r="V86" s="43">
        <v>19</v>
      </c>
      <c r="W86" s="43">
        <v>20</v>
      </c>
      <c r="X86" s="43">
        <v>21</v>
      </c>
      <c r="Y86" s="43">
        <v>22</v>
      </c>
      <c r="Z86" s="43">
        <v>23</v>
      </c>
      <c r="AA86" s="43">
        <v>24</v>
      </c>
      <c r="AB86" s="43">
        <v>25</v>
      </c>
      <c r="AC86" s="43">
        <v>26</v>
      </c>
      <c r="AD86" s="43">
        <v>27</v>
      </c>
      <c r="AE86" s="43">
        <v>28</v>
      </c>
      <c r="AF86" s="44"/>
      <c r="AG86" s="44"/>
      <c r="AH86" s="44"/>
      <c r="AI86" t="str">
        <f>'別紙１ (8ヶ月以内)'!AI86</f>
        <v>１
期
間
目</v>
      </c>
      <c r="AJ86" t="str">
        <f>'別紙１ (8ヶ月以内)'!AJ86</f>
        <v>達成</v>
      </c>
      <c r="AM86" t="str">
        <f>'別紙１ (8ヶ月以内)'!AM86</f>
        <v>１
期
間
目</v>
      </c>
      <c r="AN86" t="str">
        <f>'別紙１ (8ヶ月以内)'!AN86</f>
        <v/>
      </c>
      <c r="AP86" s="56"/>
      <c r="AQ86" s="18"/>
      <c r="AR86" s="18"/>
      <c r="BC86"/>
      <c r="BD86"/>
      <c r="BE86"/>
      <c r="BF86"/>
      <c r="BG86" s="101"/>
    </row>
    <row r="87" spans="1:59" ht="12.75" customHeight="1" x14ac:dyDescent="0.2">
      <c r="A87" s="47"/>
      <c r="B87" s="57"/>
      <c r="C87" s="45">
        <v>1</v>
      </c>
      <c r="D87" s="46">
        <f>DATE(E6,G6,H6)</f>
        <v>45866</v>
      </c>
      <c r="E87" s="46">
        <f>D87+1</f>
        <v>45867</v>
      </c>
      <c r="F87" s="46">
        <f>E87+1</f>
        <v>45868</v>
      </c>
      <c r="G87" s="46">
        <f t="shared" ref="G87:V102" si="120">F87+1</f>
        <v>45869</v>
      </c>
      <c r="H87" s="46">
        <f t="shared" si="120"/>
        <v>45870</v>
      </c>
      <c r="I87" s="46">
        <f t="shared" si="120"/>
        <v>45871</v>
      </c>
      <c r="J87" s="46">
        <f t="shared" si="120"/>
        <v>45872</v>
      </c>
      <c r="K87" s="46">
        <f t="shared" si="120"/>
        <v>45873</v>
      </c>
      <c r="L87" s="46">
        <f t="shared" si="120"/>
        <v>45874</v>
      </c>
      <c r="M87" s="46">
        <f t="shared" si="120"/>
        <v>45875</v>
      </c>
      <c r="N87" s="46">
        <f t="shared" si="120"/>
        <v>45876</v>
      </c>
      <c r="O87" s="46">
        <f t="shared" si="120"/>
        <v>45877</v>
      </c>
      <c r="P87" s="46">
        <f t="shared" si="120"/>
        <v>45878</v>
      </c>
      <c r="Q87" s="46">
        <f t="shared" si="120"/>
        <v>45879</v>
      </c>
      <c r="R87" s="46">
        <f t="shared" si="120"/>
        <v>45880</v>
      </c>
      <c r="S87" s="46">
        <f t="shared" si="120"/>
        <v>45881</v>
      </c>
      <c r="T87" s="46">
        <f t="shared" si="120"/>
        <v>45882</v>
      </c>
      <c r="U87" s="46">
        <f t="shared" si="120"/>
        <v>45883</v>
      </c>
      <c r="V87" s="46">
        <f t="shared" si="120"/>
        <v>45884</v>
      </c>
      <c r="W87" s="46">
        <f t="shared" ref="W87:AE102" si="121">V87+1</f>
        <v>45885</v>
      </c>
      <c r="X87" s="46">
        <f t="shared" si="121"/>
        <v>45886</v>
      </c>
      <c r="Y87" s="46">
        <f t="shared" si="121"/>
        <v>45887</v>
      </c>
      <c r="Z87" s="46">
        <f t="shared" si="121"/>
        <v>45888</v>
      </c>
      <c r="AA87" s="46">
        <f t="shared" si="121"/>
        <v>45889</v>
      </c>
      <c r="AB87" s="46">
        <f t="shared" si="121"/>
        <v>45890</v>
      </c>
      <c r="AC87" s="46">
        <f t="shared" si="121"/>
        <v>45891</v>
      </c>
      <c r="AD87" s="46">
        <f t="shared" si="121"/>
        <v>45892</v>
      </c>
      <c r="AE87" s="46">
        <f>AD87+1</f>
        <v>45893</v>
      </c>
      <c r="AF87" s="47"/>
      <c r="AG87" s="47"/>
      <c r="AH87" s="47"/>
      <c r="AI87" t="str">
        <f>'別紙１ (8ヶ月以内)'!AI87</f>
        <v>２
期
間
目</v>
      </c>
      <c r="AJ87" t="str">
        <f>'別紙１ (8ヶ月以内)'!AJ87</f>
        <v>達成</v>
      </c>
      <c r="AM87" t="str">
        <f>'別紙１ (8ヶ月以内)'!AM87</f>
        <v>２
期
間
目</v>
      </c>
      <c r="AN87" t="str">
        <f>'別紙１ (8ヶ月以内)'!AN87</f>
        <v/>
      </c>
      <c r="AP87" s="56"/>
      <c r="AQ87" s="18"/>
      <c r="AR87" s="19"/>
      <c r="BC87"/>
      <c r="BD87"/>
      <c r="BE87"/>
      <c r="BF87"/>
      <c r="BG87" s="101"/>
    </row>
    <row r="88" spans="1:59" ht="12.75" customHeight="1" x14ac:dyDescent="0.2">
      <c r="A88" s="47"/>
      <c r="B88" s="57"/>
      <c r="C88" s="45">
        <v>2</v>
      </c>
      <c r="D88" s="46">
        <f>AE87+1</f>
        <v>45894</v>
      </c>
      <c r="E88" s="46">
        <f>D88+1</f>
        <v>45895</v>
      </c>
      <c r="F88" s="46">
        <f>E88+1</f>
        <v>45896</v>
      </c>
      <c r="G88" s="46">
        <f t="shared" si="120"/>
        <v>45897</v>
      </c>
      <c r="H88" s="46">
        <f t="shared" si="120"/>
        <v>45898</v>
      </c>
      <c r="I88" s="46">
        <f t="shared" si="120"/>
        <v>45899</v>
      </c>
      <c r="J88" s="46">
        <f t="shared" si="120"/>
        <v>45900</v>
      </c>
      <c r="K88" s="46">
        <f t="shared" si="120"/>
        <v>45901</v>
      </c>
      <c r="L88" s="46">
        <f t="shared" si="120"/>
        <v>45902</v>
      </c>
      <c r="M88" s="46">
        <f t="shared" si="120"/>
        <v>45903</v>
      </c>
      <c r="N88" s="46">
        <f t="shared" si="120"/>
        <v>45904</v>
      </c>
      <c r="O88" s="46">
        <f t="shared" si="120"/>
        <v>45905</v>
      </c>
      <c r="P88" s="46">
        <f t="shared" si="120"/>
        <v>45906</v>
      </c>
      <c r="Q88" s="46">
        <f t="shared" si="120"/>
        <v>45907</v>
      </c>
      <c r="R88" s="46">
        <f t="shared" si="120"/>
        <v>45908</v>
      </c>
      <c r="S88" s="46">
        <f t="shared" si="120"/>
        <v>45909</v>
      </c>
      <c r="T88" s="46">
        <f t="shared" si="120"/>
        <v>45910</v>
      </c>
      <c r="U88" s="46">
        <f t="shared" si="120"/>
        <v>45911</v>
      </c>
      <c r="V88" s="46">
        <f t="shared" si="120"/>
        <v>45912</v>
      </c>
      <c r="W88" s="46">
        <f t="shared" si="121"/>
        <v>45913</v>
      </c>
      <c r="X88" s="46">
        <f t="shared" si="121"/>
        <v>45914</v>
      </c>
      <c r="Y88" s="46">
        <f t="shared" si="121"/>
        <v>45915</v>
      </c>
      <c r="Z88" s="46">
        <f t="shared" si="121"/>
        <v>45916</v>
      </c>
      <c r="AA88" s="46">
        <f t="shared" si="121"/>
        <v>45917</v>
      </c>
      <c r="AB88" s="46">
        <f t="shared" si="121"/>
        <v>45918</v>
      </c>
      <c r="AC88" s="46">
        <f t="shared" si="121"/>
        <v>45919</v>
      </c>
      <c r="AD88" s="46">
        <f t="shared" si="121"/>
        <v>45920</v>
      </c>
      <c r="AE88" s="46">
        <f t="shared" si="121"/>
        <v>45921</v>
      </c>
      <c r="AF88" s="47"/>
      <c r="AG88" s="47"/>
      <c r="AH88" s="47"/>
      <c r="AI88" t="str">
        <f>'別紙１ (8ヶ月以内)'!AI88</f>
        <v>３
期
間
目</v>
      </c>
      <c r="AJ88" t="str">
        <f>'別紙１ (8ヶ月以内)'!AJ88</f>
        <v>達成</v>
      </c>
      <c r="AM88" t="str">
        <f>'別紙１ (8ヶ月以内)'!AM88</f>
        <v>３
期
間
目</v>
      </c>
      <c r="AN88" t="str">
        <f>'別紙１ (8ヶ月以内)'!AN88</f>
        <v/>
      </c>
      <c r="AP88" s="58"/>
      <c r="AQ88" s="19"/>
      <c r="AR88" s="19"/>
      <c r="BC88"/>
      <c r="BD88"/>
      <c r="BE88"/>
      <c r="BF88"/>
      <c r="BG88" s="101"/>
    </row>
    <row r="89" spans="1:59" ht="12.75" customHeight="1" x14ac:dyDescent="0.2">
      <c r="A89" s="47"/>
      <c r="B89" s="57"/>
      <c r="C89" s="45">
        <v>3</v>
      </c>
      <c r="D89" s="46">
        <f t="shared" ref="D89:D126" si="122">AE88+1</f>
        <v>45922</v>
      </c>
      <c r="E89" s="46">
        <f t="shared" ref="E89:T104" si="123">D89+1</f>
        <v>45923</v>
      </c>
      <c r="F89" s="46">
        <f t="shared" si="123"/>
        <v>45924</v>
      </c>
      <c r="G89" s="46">
        <f t="shared" si="123"/>
        <v>45925</v>
      </c>
      <c r="H89" s="46">
        <f t="shared" si="123"/>
        <v>45926</v>
      </c>
      <c r="I89" s="46">
        <f t="shared" si="123"/>
        <v>45927</v>
      </c>
      <c r="J89" s="46">
        <f t="shared" si="123"/>
        <v>45928</v>
      </c>
      <c r="K89" s="46">
        <f t="shared" si="123"/>
        <v>45929</v>
      </c>
      <c r="L89" s="46">
        <f t="shared" si="123"/>
        <v>45930</v>
      </c>
      <c r="M89" s="46">
        <f t="shared" si="123"/>
        <v>45931</v>
      </c>
      <c r="N89" s="46">
        <f t="shared" si="123"/>
        <v>45932</v>
      </c>
      <c r="O89" s="46">
        <f t="shared" si="123"/>
        <v>45933</v>
      </c>
      <c r="P89" s="46">
        <f t="shared" si="123"/>
        <v>45934</v>
      </c>
      <c r="Q89" s="46">
        <f t="shared" si="123"/>
        <v>45935</v>
      </c>
      <c r="R89" s="46">
        <f t="shared" si="123"/>
        <v>45936</v>
      </c>
      <c r="S89" s="46">
        <f t="shared" si="123"/>
        <v>45937</v>
      </c>
      <c r="T89" s="46">
        <f t="shared" si="123"/>
        <v>45938</v>
      </c>
      <c r="U89" s="46">
        <f t="shared" si="120"/>
        <v>45939</v>
      </c>
      <c r="V89" s="46">
        <f t="shared" si="120"/>
        <v>45940</v>
      </c>
      <c r="W89" s="46">
        <f t="shared" si="121"/>
        <v>45941</v>
      </c>
      <c r="X89" s="46">
        <f t="shared" si="121"/>
        <v>45942</v>
      </c>
      <c r="Y89" s="46">
        <f t="shared" si="121"/>
        <v>45943</v>
      </c>
      <c r="Z89" s="46">
        <f t="shared" si="121"/>
        <v>45944</v>
      </c>
      <c r="AA89" s="46">
        <f t="shared" si="121"/>
        <v>45945</v>
      </c>
      <c r="AB89" s="46">
        <f t="shared" si="121"/>
        <v>45946</v>
      </c>
      <c r="AC89" s="46">
        <f t="shared" si="121"/>
        <v>45947</v>
      </c>
      <c r="AD89" s="46">
        <f t="shared" si="121"/>
        <v>45948</v>
      </c>
      <c r="AE89" s="46">
        <f t="shared" si="121"/>
        <v>45949</v>
      </c>
      <c r="AF89" s="47"/>
      <c r="AG89" s="47"/>
      <c r="AH89" s="47"/>
      <c r="AI89" t="str">
        <f>'別紙１ (8ヶ月以内)'!AI89</f>
        <v>４
期
間
目</v>
      </c>
      <c r="AJ89" t="str">
        <f>'別紙１ (8ヶ月以内)'!AJ89</f>
        <v>達成</v>
      </c>
      <c r="AM89" t="str">
        <f>'別紙１ (8ヶ月以内)'!AM89</f>
        <v>４
期
間
目</v>
      </c>
      <c r="AN89" t="str">
        <f>'別紙１ (8ヶ月以内)'!AN89</f>
        <v/>
      </c>
      <c r="AP89" s="58"/>
      <c r="AQ89" s="19"/>
      <c r="AR89" s="19"/>
      <c r="BC89"/>
      <c r="BD89"/>
      <c r="BE89"/>
      <c r="BF89"/>
      <c r="BG89" s="101"/>
    </row>
    <row r="90" spans="1:59" ht="12.75" customHeight="1" x14ac:dyDescent="0.2">
      <c r="A90" s="47"/>
      <c r="B90" s="57"/>
      <c r="C90" s="45">
        <v>4</v>
      </c>
      <c r="D90" s="46">
        <f t="shared" si="122"/>
        <v>45950</v>
      </c>
      <c r="E90" s="46">
        <f t="shared" si="123"/>
        <v>45951</v>
      </c>
      <c r="F90" s="46">
        <f t="shared" si="123"/>
        <v>45952</v>
      </c>
      <c r="G90" s="46">
        <f t="shared" si="123"/>
        <v>45953</v>
      </c>
      <c r="H90" s="46">
        <f t="shared" si="123"/>
        <v>45954</v>
      </c>
      <c r="I90" s="46">
        <f t="shared" si="123"/>
        <v>45955</v>
      </c>
      <c r="J90" s="46">
        <f t="shared" si="123"/>
        <v>45956</v>
      </c>
      <c r="K90" s="46">
        <f t="shared" si="123"/>
        <v>45957</v>
      </c>
      <c r="L90" s="46">
        <f t="shared" si="123"/>
        <v>45958</v>
      </c>
      <c r="M90" s="46">
        <f t="shared" si="123"/>
        <v>45959</v>
      </c>
      <c r="N90" s="46">
        <f t="shared" si="123"/>
        <v>45960</v>
      </c>
      <c r="O90" s="46">
        <f t="shared" si="123"/>
        <v>45961</v>
      </c>
      <c r="P90" s="46">
        <f t="shared" si="123"/>
        <v>45962</v>
      </c>
      <c r="Q90" s="46">
        <f t="shared" si="123"/>
        <v>45963</v>
      </c>
      <c r="R90" s="46">
        <f t="shared" si="123"/>
        <v>45964</v>
      </c>
      <c r="S90" s="46">
        <f t="shared" si="123"/>
        <v>45965</v>
      </c>
      <c r="T90" s="46">
        <f t="shared" si="123"/>
        <v>45966</v>
      </c>
      <c r="U90" s="46">
        <f t="shared" si="120"/>
        <v>45967</v>
      </c>
      <c r="V90" s="46">
        <f t="shared" si="120"/>
        <v>45968</v>
      </c>
      <c r="W90" s="46">
        <f t="shared" si="121"/>
        <v>45969</v>
      </c>
      <c r="X90" s="46">
        <f t="shared" si="121"/>
        <v>45970</v>
      </c>
      <c r="Y90" s="46">
        <f t="shared" si="121"/>
        <v>45971</v>
      </c>
      <c r="Z90" s="46">
        <f t="shared" si="121"/>
        <v>45972</v>
      </c>
      <c r="AA90" s="46">
        <f t="shared" si="121"/>
        <v>45973</v>
      </c>
      <c r="AB90" s="46">
        <f t="shared" si="121"/>
        <v>45974</v>
      </c>
      <c r="AC90" s="46">
        <f t="shared" si="121"/>
        <v>45975</v>
      </c>
      <c r="AD90" s="46">
        <f t="shared" si="121"/>
        <v>45976</v>
      </c>
      <c r="AE90" s="46">
        <f t="shared" si="121"/>
        <v>45977</v>
      </c>
      <c r="AF90" s="47"/>
      <c r="AG90" s="47"/>
      <c r="AH90" s="47"/>
      <c r="AI90" t="str">
        <f>'別紙１ (8ヶ月以内)'!AI90</f>
        <v>５
期
間
目</v>
      </c>
      <c r="AJ90" t="str">
        <f>'別紙１ (8ヶ月以内)'!AJ90</f>
        <v>達成</v>
      </c>
      <c r="AM90" t="str">
        <f>'別紙１ (8ヶ月以内)'!AM90</f>
        <v>５
期
間
目</v>
      </c>
      <c r="AN90" t="str">
        <f>'別紙１ (8ヶ月以内)'!AN90</f>
        <v/>
      </c>
      <c r="AP90" s="58"/>
      <c r="AQ90" s="19"/>
      <c r="AR90" s="19"/>
      <c r="BC90"/>
      <c r="BD90"/>
      <c r="BE90"/>
      <c r="BF90"/>
      <c r="BG90" s="101"/>
    </row>
    <row r="91" spans="1:59" s="18" customFormat="1" ht="12.75" customHeight="1" x14ac:dyDescent="0.2">
      <c r="A91" s="47"/>
      <c r="B91" s="57"/>
      <c r="C91" s="45">
        <v>5</v>
      </c>
      <c r="D91" s="46">
        <f t="shared" si="122"/>
        <v>45978</v>
      </c>
      <c r="E91" s="46">
        <f t="shared" si="123"/>
        <v>45979</v>
      </c>
      <c r="F91" s="46">
        <f t="shared" si="123"/>
        <v>45980</v>
      </c>
      <c r="G91" s="46">
        <f t="shared" si="123"/>
        <v>45981</v>
      </c>
      <c r="H91" s="46">
        <f t="shared" si="123"/>
        <v>45982</v>
      </c>
      <c r="I91" s="46">
        <f t="shared" si="123"/>
        <v>45983</v>
      </c>
      <c r="J91" s="46">
        <f t="shared" si="123"/>
        <v>45984</v>
      </c>
      <c r="K91" s="46">
        <f t="shared" si="123"/>
        <v>45985</v>
      </c>
      <c r="L91" s="46">
        <f t="shared" si="123"/>
        <v>45986</v>
      </c>
      <c r="M91" s="46">
        <f t="shared" si="123"/>
        <v>45987</v>
      </c>
      <c r="N91" s="46">
        <f t="shared" si="123"/>
        <v>45988</v>
      </c>
      <c r="O91" s="46">
        <f t="shared" si="123"/>
        <v>45989</v>
      </c>
      <c r="P91" s="46">
        <f t="shared" si="123"/>
        <v>45990</v>
      </c>
      <c r="Q91" s="46">
        <f t="shared" si="123"/>
        <v>45991</v>
      </c>
      <c r="R91" s="46">
        <f t="shared" si="123"/>
        <v>45992</v>
      </c>
      <c r="S91" s="46">
        <f t="shared" si="123"/>
        <v>45993</v>
      </c>
      <c r="T91" s="46">
        <f t="shared" si="123"/>
        <v>45994</v>
      </c>
      <c r="U91" s="46">
        <f t="shared" si="120"/>
        <v>45995</v>
      </c>
      <c r="V91" s="46">
        <f t="shared" si="120"/>
        <v>45996</v>
      </c>
      <c r="W91" s="46">
        <f t="shared" si="121"/>
        <v>45997</v>
      </c>
      <c r="X91" s="46">
        <f t="shared" si="121"/>
        <v>45998</v>
      </c>
      <c r="Y91" s="46">
        <f t="shared" si="121"/>
        <v>45999</v>
      </c>
      <c r="Z91" s="46">
        <f t="shared" si="121"/>
        <v>46000</v>
      </c>
      <c r="AA91" s="46">
        <f t="shared" si="121"/>
        <v>46001</v>
      </c>
      <c r="AB91" s="46">
        <f t="shared" si="121"/>
        <v>46002</v>
      </c>
      <c r="AC91" s="46">
        <f t="shared" si="121"/>
        <v>46003</v>
      </c>
      <c r="AD91" s="46">
        <f t="shared" si="121"/>
        <v>46004</v>
      </c>
      <c r="AE91" s="46">
        <f t="shared" si="121"/>
        <v>46005</v>
      </c>
      <c r="AF91" s="47"/>
      <c r="AG91" s="47"/>
      <c r="AH91" s="47"/>
      <c r="AI91" t="str">
        <f>'別紙１ (8ヶ月以内)'!AI91</f>
        <v>６
期
間
目</v>
      </c>
      <c r="AJ91" t="str">
        <f>'別紙１ (8ヶ月以内)'!AJ91</f>
        <v>達成</v>
      </c>
      <c r="AK91"/>
      <c r="AL91"/>
      <c r="AM91" t="str">
        <f>'別紙１ (8ヶ月以内)'!AM91</f>
        <v>６
期
間
目</v>
      </c>
      <c r="AN91" t="str">
        <f>'別紙１ (8ヶ月以内)'!AN91</f>
        <v/>
      </c>
      <c r="AP91" s="58"/>
      <c r="AQ91" s="19"/>
      <c r="AR91" s="19"/>
    </row>
    <row r="92" spans="1:59" s="18" customFormat="1" ht="12.75" customHeight="1" x14ac:dyDescent="0.2">
      <c r="A92" s="47"/>
      <c r="B92" s="57"/>
      <c r="C92" s="45">
        <v>6</v>
      </c>
      <c r="D92" s="46">
        <f t="shared" si="122"/>
        <v>46006</v>
      </c>
      <c r="E92" s="46">
        <f t="shared" si="123"/>
        <v>46007</v>
      </c>
      <c r="F92" s="46">
        <f t="shared" si="123"/>
        <v>46008</v>
      </c>
      <c r="G92" s="46">
        <f t="shared" si="123"/>
        <v>46009</v>
      </c>
      <c r="H92" s="46">
        <f t="shared" si="123"/>
        <v>46010</v>
      </c>
      <c r="I92" s="46">
        <f t="shared" si="123"/>
        <v>46011</v>
      </c>
      <c r="J92" s="46">
        <f t="shared" si="123"/>
        <v>46012</v>
      </c>
      <c r="K92" s="46">
        <f t="shared" si="123"/>
        <v>46013</v>
      </c>
      <c r="L92" s="46">
        <f t="shared" si="123"/>
        <v>46014</v>
      </c>
      <c r="M92" s="46">
        <f t="shared" si="123"/>
        <v>46015</v>
      </c>
      <c r="N92" s="46">
        <f t="shared" si="123"/>
        <v>46016</v>
      </c>
      <c r="O92" s="46">
        <f t="shared" si="123"/>
        <v>46017</v>
      </c>
      <c r="P92" s="46">
        <f t="shared" si="123"/>
        <v>46018</v>
      </c>
      <c r="Q92" s="46">
        <f t="shared" si="123"/>
        <v>46019</v>
      </c>
      <c r="R92" s="46">
        <f t="shared" si="123"/>
        <v>46020</v>
      </c>
      <c r="S92" s="46">
        <f t="shared" si="123"/>
        <v>46021</v>
      </c>
      <c r="T92" s="46">
        <f t="shared" si="123"/>
        <v>46022</v>
      </c>
      <c r="U92" s="46">
        <f t="shared" si="120"/>
        <v>46023</v>
      </c>
      <c r="V92" s="46">
        <f t="shared" si="120"/>
        <v>46024</v>
      </c>
      <c r="W92" s="46">
        <f t="shared" si="121"/>
        <v>46025</v>
      </c>
      <c r="X92" s="46">
        <f t="shared" si="121"/>
        <v>46026</v>
      </c>
      <c r="Y92" s="46">
        <f t="shared" si="121"/>
        <v>46027</v>
      </c>
      <c r="Z92" s="46">
        <f t="shared" si="121"/>
        <v>46028</v>
      </c>
      <c r="AA92" s="46">
        <f t="shared" si="121"/>
        <v>46029</v>
      </c>
      <c r="AB92" s="46">
        <f t="shared" si="121"/>
        <v>46030</v>
      </c>
      <c r="AC92" s="46">
        <f t="shared" si="121"/>
        <v>46031</v>
      </c>
      <c r="AD92" s="46">
        <f t="shared" si="121"/>
        <v>46032</v>
      </c>
      <c r="AE92" s="46">
        <f t="shared" si="121"/>
        <v>46033</v>
      </c>
      <c r="AF92" s="47"/>
      <c r="AG92" s="47"/>
      <c r="AH92" s="47"/>
      <c r="AI92" t="str">
        <f>'別紙１ (8ヶ月以内)'!AI92</f>
        <v>７
期
間
目</v>
      </c>
      <c r="AJ92" t="str">
        <f>'別紙１ (8ヶ月以内)'!AJ92</f>
        <v>達成</v>
      </c>
      <c r="AK92"/>
      <c r="AL92"/>
      <c r="AM92" t="str">
        <f>'別紙１ (8ヶ月以内)'!AM92</f>
        <v>７
期
間
目</v>
      </c>
      <c r="AN92" t="str">
        <f>'別紙１ (8ヶ月以内)'!AN92</f>
        <v/>
      </c>
      <c r="AP92" s="58"/>
      <c r="AQ92" s="19"/>
      <c r="AR92" s="19"/>
      <c r="BG92" s="103"/>
    </row>
    <row r="93" spans="1:59" s="18" customFormat="1" ht="12.75" customHeight="1" x14ac:dyDescent="0.2">
      <c r="A93" s="47"/>
      <c r="B93" s="57"/>
      <c r="C93" s="45">
        <v>7</v>
      </c>
      <c r="D93" s="46">
        <f t="shared" si="122"/>
        <v>46034</v>
      </c>
      <c r="E93" s="46">
        <f t="shared" si="123"/>
        <v>46035</v>
      </c>
      <c r="F93" s="46">
        <f t="shared" si="123"/>
        <v>46036</v>
      </c>
      <c r="G93" s="46">
        <f t="shared" si="123"/>
        <v>46037</v>
      </c>
      <c r="H93" s="46">
        <f t="shared" si="123"/>
        <v>46038</v>
      </c>
      <c r="I93" s="46">
        <f t="shared" si="123"/>
        <v>46039</v>
      </c>
      <c r="J93" s="46">
        <f t="shared" si="123"/>
        <v>46040</v>
      </c>
      <c r="K93" s="46">
        <f t="shared" si="123"/>
        <v>46041</v>
      </c>
      <c r="L93" s="46">
        <f t="shared" si="123"/>
        <v>46042</v>
      </c>
      <c r="M93" s="46">
        <f t="shared" si="123"/>
        <v>46043</v>
      </c>
      <c r="N93" s="46">
        <f t="shared" si="123"/>
        <v>46044</v>
      </c>
      <c r="O93" s="46">
        <f t="shared" si="123"/>
        <v>46045</v>
      </c>
      <c r="P93" s="46">
        <f t="shared" si="123"/>
        <v>46046</v>
      </c>
      <c r="Q93" s="46">
        <f t="shared" si="123"/>
        <v>46047</v>
      </c>
      <c r="R93" s="46">
        <f t="shared" si="123"/>
        <v>46048</v>
      </c>
      <c r="S93" s="46">
        <f t="shared" si="123"/>
        <v>46049</v>
      </c>
      <c r="T93" s="46">
        <f t="shared" si="123"/>
        <v>46050</v>
      </c>
      <c r="U93" s="46">
        <f t="shared" si="120"/>
        <v>46051</v>
      </c>
      <c r="V93" s="46">
        <f t="shared" si="120"/>
        <v>46052</v>
      </c>
      <c r="W93" s="46">
        <f t="shared" si="121"/>
        <v>46053</v>
      </c>
      <c r="X93" s="46">
        <f t="shared" si="121"/>
        <v>46054</v>
      </c>
      <c r="Y93" s="46">
        <f t="shared" si="121"/>
        <v>46055</v>
      </c>
      <c r="Z93" s="46">
        <f t="shared" si="121"/>
        <v>46056</v>
      </c>
      <c r="AA93" s="46">
        <f t="shared" si="121"/>
        <v>46057</v>
      </c>
      <c r="AB93" s="46">
        <f t="shared" si="121"/>
        <v>46058</v>
      </c>
      <c r="AC93" s="46">
        <f t="shared" si="121"/>
        <v>46059</v>
      </c>
      <c r="AD93" s="46">
        <f t="shared" si="121"/>
        <v>46060</v>
      </c>
      <c r="AE93" s="46">
        <f t="shared" si="121"/>
        <v>46061</v>
      </c>
      <c r="AF93" s="47"/>
      <c r="AG93" s="47"/>
      <c r="AH93" s="47"/>
      <c r="AI93" s="105" t="str">
        <f>'別紙１ (8ヶ月以内)'!AI93</f>
        <v>８
期
間
目</v>
      </c>
      <c r="AJ93" s="105" t="str">
        <f>'別紙１ (8ヶ月以内)'!AJ93</f>
        <v/>
      </c>
      <c r="AK93" s="105"/>
      <c r="AL93" s="105"/>
      <c r="AM93" s="105" t="str">
        <f>'別紙１ (8ヶ月以内)'!AM93</f>
        <v>８
期
間
目</v>
      </c>
      <c r="AN93" s="105" t="str">
        <f>'別紙１ (8ヶ月以内)'!AN93</f>
        <v/>
      </c>
      <c r="AO93" s="134"/>
      <c r="AP93" s="58"/>
      <c r="AQ93" s="19"/>
      <c r="AR93" s="19"/>
      <c r="BG93" s="103"/>
    </row>
    <row r="94" spans="1:59" s="18" customFormat="1" ht="12.75" customHeight="1" x14ac:dyDescent="0.2">
      <c r="A94" s="47"/>
      <c r="B94" s="57"/>
      <c r="C94" s="45">
        <v>8</v>
      </c>
      <c r="D94" s="46">
        <f t="shared" si="122"/>
        <v>46062</v>
      </c>
      <c r="E94" s="46">
        <f t="shared" si="123"/>
        <v>46063</v>
      </c>
      <c r="F94" s="46">
        <f t="shared" si="123"/>
        <v>46064</v>
      </c>
      <c r="G94" s="46">
        <f t="shared" si="123"/>
        <v>46065</v>
      </c>
      <c r="H94" s="46">
        <f t="shared" si="123"/>
        <v>46066</v>
      </c>
      <c r="I94" s="46">
        <f t="shared" si="123"/>
        <v>46067</v>
      </c>
      <c r="J94" s="46">
        <f t="shared" si="123"/>
        <v>46068</v>
      </c>
      <c r="K94" s="46">
        <f t="shared" si="123"/>
        <v>46069</v>
      </c>
      <c r="L94" s="46">
        <f t="shared" si="123"/>
        <v>46070</v>
      </c>
      <c r="M94" s="46">
        <f t="shared" si="123"/>
        <v>46071</v>
      </c>
      <c r="N94" s="46">
        <f t="shared" si="123"/>
        <v>46072</v>
      </c>
      <c r="O94" s="46">
        <f t="shared" si="123"/>
        <v>46073</v>
      </c>
      <c r="P94" s="46">
        <f t="shared" si="123"/>
        <v>46074</v>
      </c>
      <c r="Q94" s="46">
        <f t="shared" si="123"/>
        <v>46075</v>
      </c>
      <c r="R94" s="46">
        <f t="shared" si="123"/>
        <v>46076</v>
      </c>
      <c r="S94" s="46">
        <f t="shared" si="123"/>
        <v>46077</v>
      </c>
      <c r="T94" s="46">
        <f t="shared" si="123"/>
        <v>46078</v>
      </c>
      <c r="U94" s="46">
        <f t="shared" si="120"/>
        <v>46079</v>
      </c>
      <c r="V94" s="46">
        <f t="shared" si="120"/>
        <v>46080</v>
      </c>
      <c r="W94" s="46">
        <f t="shared" si="121"/>
        <v>46081</v>
      </c>
      <c r="X94" s="46">
        <f t="shared" si="121"/>
        <v>46082</v>
      </c>
      <c r="Y94" s="46">
        <f t="shared" si="121"/>
        <v>46083</v>
      </c>
      <c r="Z94" s="46">
        <f t="shared" si="121"/>
        <v>46084</v>
      </c>
      <c r="AA94" s="46">
        <f t="shared" si="121"/>
        <v>46085</v>
      </c>
      <c r="AB94" s="46">
        <f t="shared" si="121"/>
        <v>46086</v>
      </c>
      <c r="AC94" s="46">
        <f t="shared" si="121"/>
        <v>46087</v>
      </c>
      <c r="AD94" s="46">
        <f t="shared" si="121"/>
        <v>46088</v>
      </c>
      <c r="AE94" s="46">
        <f t="shared" si="121"/>
        <v>46089</v>
      </c>
      <c r="AF94" s="47"/>
      <c r="AG94" s="47"/>
      <c r="AH94" s="47"/>
      <c r="AI94" s="24" t="str">
        <f>'別紙１ (～16ヶ月以内)'!AI94</f>
        <v>９
期
間
目</v>
      </c>
      <c r="AJ94" s="24" t="str">
        <f>'別紙１ (～16ヶ月以内)'!AJ94</f>
        <v/>
      </c>
      <c r="AK94" s="24"/>
      <c r="AL94" s="24"/>
      <c r="AM94" s="24" t="str">
        <f>'別紙１ (～16ヶ月以内)'!AM94</f>
        <v>９
期
間
目</v>
      </c>
      <c r="AN94" s="24" t="str">
        <f>'別紙１ (～16ヶ月以内)'!AN94</f>
        <v/>
      </c>
      <c r="AO94" s="107"/>
      <c r="AP94" s="58"/>
      <c r="AQ94" s="19"/>
      <c r="AR94" s="19"/>
      <c r="AS94" s="19"/>
      <c r="AT94" s="19"/>
      <c r="AU94" s="19"/>
      <c r="AV94" s="19"/>
      <c r="AW94" s="19"/>
      <c r="AX94" s="19"/>
      <c r="BG94" s="103"/>
    </row>
    <row r="95" spans="1:59" s="18" customFormat="1" ht="12.75" customHeight="1" x14ac:dyDescent="0.2">
      <c r="A95" s="47"/>
      <c r="B95" s="57"/>
      <c r="C95" s="45">
        <v>9</v>
      </c>
      <c r="D95" s="46">
        <f t="shared" si="122"/>
        <v>46090</v>
      </c>
      <c r="E95" s="46">
        <f t="shared" si="123"/>
        <v>46091</v>
      </c>
      <c r="F95" s="46">
        <f t="shared" si="123"/>
        <v>46092</v>
      </c>
      <c r="G95" s="46">
        <f t="shared" si="123"/>
        <v>46093</v>
      </c>
      <c r="H95" s="46">
        <f t="shared" si="123"/>
        <v>46094</v>
      </c>
      <c r="I95" s="46">
        <f t="shared" si="123"/>
        <v>46095</v>
      </c>
      <c r="J95" s="46">
        <f t="shared" si="123"/>
        <v>46096</v>
      </c>
      <c r="K95" s="46">
        <f t="shared" si="123"/>
        <v>46097</v>
      </c>
      <c r="L95" s="46">
        <f t="shared" si="123"/>
        <v>46098</v>
      </c>
      <c r="M95" s="46">
        <f t="shared" si="123"/>
        <v>46099</v>
      </c>
      <c r="N95" s="46">
        <f t="shared" si="123"/>
        <v>46100</v>
      </c>
      <c r="O95" s="46">
        <f t="shared" si="123"/>
        <v>46101</v>
      </c>
      <c r="P95" s="46">
        <f t="shared" si="123"/>
        <v>46102</v>
      </c>
      <c r="Q95" s="46">
        <f t="shared" si="123"/>
        <v>46103</v>
      </c>
      <c r="R95" s="46">
        <f t="shared" si="123"/>
        <v>46104</v>
      </c>
      <c r="S95" s="46">
        <f t="shared" si="123"/>
        <v>46105</v>
      </c>
      <c r="T95" s="46">
        <f t="shared" si="123"/>
        <v>46106</v>
      </c>
      <c r="U95" s="46">
        <f t="shared" si="120"/>
        <v>46107</v>
      </c>
      <c r="V95" s="46">
        <f t="shared" si="120"/>
        <v>46108</v>
      </c>
      <c r="W95" s="46">
        <f t="shared" si="121"/>
        <v>46109</v>
      </c>
      <c r="X95" s="46">
        <f t="shared" si="121"/>
        <v>46110</v>
      </c>
      <c r="Y95" s="46">
        <f t="shared" si="121"/>
        <v>46111</v>
      </c>
      <c r="Z95" s="46">
        <f t="shared" si="121"/>
        <v>46112</v>
      </c>
      <c r="AA95" s="46">
        <f t="shared" si="121"/>
        <v>46113</v>
      </c>
      <c r="AB95" s="46">
        <f t="shared" si="121"/>
        <v>46114</v>
      </c>
      <c r="AC95" s="46">
        <f t="shared" si="121"/>
        <v>46115</v>
      </c>
      <c r="AD95" s="46">
        <f t="shared" si="121"/>
        <v>46116</v>
      </c>
      <c r="AE95" s="46">
        <f t="shared" si="121"/>
        <v>46117</v>
      </c>
      <c r="AF95" s="47"/>
      <c r="AG95" s="47"/>
      <c r="AH95" s="47"/>
      <c r="AI95" s="24" t="str">
        <f>'別紙１ (～16ヶ月以内)'!AI95</f>
        <v>１０
期
間
目</v>
      </c>
      <c r="AJ95" s="24" t="str">
        <f>'別紙１ (～16ヶ月以内)'!AJ95</f>
        <v/>
      </c>
      <c r="AK95" s="24"/>
      <c r="AL95" s="24"/>
      <c r="AM95" s="24" t="str">
        <f>'別紙１ (～16ヶ月以内)'!AM95</f>
        <v>１０
期
間
目</v>
      </c>
      <c r="AN95" s="24" t="str">
        <f>'別紙１ (～16ヶ月以内)'!AN95</f>
        <v/>
      </c>
      <c r="AO95" s="107"/>
      <c r="AP95" s="58"/>
      <c r="AQ95" s="19"/>
      <c r="AR95" s="19"/>
      <c r="AS95" s="19"/>
      <c r="AT95" s="19"/>
      <c r="AU95" s="19"/>
      <c r="AV95" s="19"/>
      <c r="AW95" s="19"/>
      <c r="AX95" s="19"/>
      <c r="BG95" s="103"/>
    </row>
    <row r="96" spans="1:59" s="18" customFormat="1" ht="12.75" customHeight="1" x14ac:dyDescent="0.2">
      <c r="A96" s="47"/>
      <c r="B96" s="57"/>
      <c r="C96" s="45">
        <v>10</v>
      </c>
      <c r="D96" s="46">
        <f t="shared" si="122"/>
        <v>46118</v>
      </c>
      <c r="E96" s="46">
        <f t="shared" si="123"/>
        <v>46119</v>
      </c>
      <c r="F96" s="46">
        <f t="shared" si="123"/>
        <v>46120</v>
      </c>
      <c r="G96" s="46">
        <f t="shared" si="123"/>
        <v>46121</v>
      </c>
      <c r="H96" s="46">
        <f t="shared" si="123"/>
        <v>46122</v>
      </c>
      <c r="I96" s="46">
        <f t="shared" si="123"/>
        <v>46123</v>
      </c>
      <c r="J96" s="46">
        <f t="shared" si="123"/>
        <v>46124</v>
      </c>
      <c r="K96" s="46">
        <f t="shared" si="123"/>
        <v>46125</v>
      </c>
      <c r="L96" s="46">
        <f t="shared" si="123"/>
        <v>46126</v>
      </c>
      <c r="M96" s="46">
        <f t="shared" si="123"/>
        <v>46127</v>
      </c>
      <c r="N96" s="46">
        <f t="shared" si="123"/>
        <v>46128</v>
      </c>
      <c r="O96" s="46">
        <f t="shared" si="123"/>
        <v>46129</v>
      </c>
      <c r="P96" s="46">
        <f t="shared" si="123"/>
        <v>46130</v>
      </c>
      <c r="Q96" s="46">
        <f t="shared" si="123"/>
        <v>46131</v>
      </c>
      <c r="R96" s="46">
        <f t="shared" si="123"/>
        <v>46132</v>
      </c>
      <c r="S96" s="46">
        <f t="shared" si="123"/>
        <v>46133</v>
      </c>
      <c r="T96" s="46">
        <f t="shared" si="123"/>
        <v>46134</v>
      </c>
      <c r="U96" s="46">
        <f t="shared" si="120"/>
        <v>46135</v>
      </c>
      <c r="V96" s="46">
        <f t="shared" si="120"/>
        <v>46136</v>
      </c>
      <c r="W96" s="46">
        <f t="shared" si="121"/>
        <v>46137</v>
      </c>
      <c r="X96" s="46">
        <f t="shared" si="121"/>
        <v>46138</v>
      </c>
      <c r="Y96" s="46">
        <f t="shared" si="121"/>
        <v>46139</v>
      </c>
      <c r="Z96" s="46">
        <f t="shared" si="121"/>
        <v>46140</v>
      </c>
      <c r="AA96" s="46">
        <f t="shared" si="121"/>
        <v>46141</v>
      </c>
      <c r="AB96" s="46">
        <f t="shared" si="121"/>
        <v>46142</v>
      </c>
      <c r="AC96" s="46">
        <f t="shared" si="121"/>
        <v>46143</v>
      </c>
      <c r="AD96" s="46">
        <f t="shared" si="121"/>
        <v>46144</v>
      </c>
      <c r="AE96" s="46">
        <f t="shared" si="121"/>
        <v>46145</v>
      </c>
      <c r="AF96" s="47"/>
      <c r="AG96" s="47"/>
      <c r="AH96" s="47"/>
      <c r="AI96" s="24" t="str">
        <f>'別紙１ (～16ヶ月以内)'!AI96</f>
        <v>１１
期
間
目</v>
      </c>
      <c r="AJ96" s="24" t="str">
        <f>'別紙１ (～16ヶ月以内)'!AJ96</f>
        <v/>
      </c>
      <c r="AK96" s="24"/>
      <c r="AL96" s="24"/>
      <c r="AM96" s="24" t="str">
        <f>'別紙１ (～16ヶ月以内)'!AM96</f>
        <v>１１
期
間
目</v>
      </c>
      <c r="AN96" s="24" t="str">
        <f>'別紙１ (～16ヶ月以内)'!AN96</f>
        <v/>
      </c>
      <c r="AO96" s="107"/>
      <c r="AP96" s="58"/>
      <c r="AQ96" s="19"/>
      <c r="AR96" s="19"/>
      <c r="AS96" s="19"/>
      <c r="AT96" s="19"/>
      <c r="AU96" s="19"/>
      <c r="AV96" s="19"/>
      <c r="AW96" s="19"/>
      <c r="AX96" s="19"/>
      <c r="BG96" s="103"/>
    </row>
    <row r="97" spans="1:61" s="18" customFormat="1" ht="12.75" customHeight="1" x14ac:dyDescent="0.2">
      <c r="A97" s="47"/>
      <c r="B97" s="57"/>
      <c r="C97" s="45">
        <v>11</v>
      </c>
      <c r="D97" s="46">
        <f t="shared" si="122"/>
        <v>46146</v>
      </c>
      <c r="E97" s="46">
        <f t="shared" si="123"/>
        <v>46147</v>
      </c>
      <c r="F97" s="46">
        <f t="shared" si="123"/>
        <v>46148</v>
      </c>
      <c r="G97" s="46">
        <f t="shared" si="123"/>
        <v>46149</v>
      </c>
      <c r="H97" s="46">
        <f t="shared" si="123"/>
        <v>46150</v>
      </c>
      <c r="I97" s="46">
        <f t="shared" si="123"/>
        <v>46151</v>
      </c>
      <c r="J97" s="46">
        <f t="shared" si="123"/>
        <v>46152</v>
      </c>
      <c r="K97" s="46">
        <f t="shared" si="123"/>
        <v>46153</v>
      </c>
      <c r="L97" s="46">
        <f t="shared" si="123"/>
        <v>46154</v>
      </c>
      <c r="M97" s="46">
        <f t="shared" si="123"/>
        <v>46155</v>
      </c>
      <c r="N97" s="46">
        <f t="shared" si="123"/>
        <v>46156</v>
      </c>
      <c r="O97" s="46">
        <f t="shared" si="123"/>
        <v>46157</v>
      </c>
      <c r="P97" s="46">
        <f t="shared" si="123"/>
        <v>46158</v>
      </c>
      <c r="Q97" s="46">
        <f t="shared" si="123"/>
        <v>46159</v>
      </c>
      <c r="R97" s="46">
        <f t="shared" si="123"/>
        <v>46160</v>
      </c>
      <c r="S97" s="46">
        <f t="shared" si="123"/>
        <v>46161</v>
      </c>
      <c r="T97" s="46">
        <f t="shared" si="123"/>
        <v>46162</v>
      </c>
      <c r="U97" s="46">
        <f t="shared" si="120"/>
        <v>46163</v>
      </c>
      <c r="V97" s="46">
        <f t="shared" si="120"/>
        <v>46164</v>
      </c>
      <c r="W97" s="46">
        <f t="shared" si="121"/>
        <v>46165</v>
      </c>
      <c r="X97" s="46">
        <f t="shared" si="121"/>
        <v>46166</v>
      </c>
      <c r="Y97" s="46">
        <f t="shared" si="121"/>
        <v>46167</v>
      </c>
      <c r="Z97" s="46">
        <f t="shared" si="121"/>
        <v>46168</v>
      </c>
      <c r="AA97" s="46">
        <f t="shared" si="121"/>
        <v>46169</v>
      </c>
      <c r="AB97" s="46">
        <f t="shared" si="121"/>
        <v>46170</v>
      </c>
      <c r="AC97" s="46">
        <f t="shared" si="121"/>
        <v>46171</v>
      </c>
      <c r="AD97" s="46">
        <f t="shared" si="121"/>
        <v>46172</v>
      </c>
      <c r="AE97" s="46">
        <f t="shared" si="121"/>
        <v>46173</v>
      </c>
      <c r="AF97" s="47"/>
      <c r="AG97" s="47"/>
      <c r="AH97" s="47"/>
      <c r="AI97" s="24" t="str">
        <f>'別紙１ (～16ヶ月以内)'!AI97</f>
        <v>１２
期
間
目</v>
      </c>
      <c r="AJ97" s="24" t="str">
        <f>'別紙１ (～16ヶ月以内)'!AJ97</f>
        <v/>
      </c>
      <c r="AK97" s="24"/>
      <c r="AL97" s="24"/>
      <c r="AM97" s="24" t="str">
        <f>'別紙１ (～16ヶ月以内)'!AM97</f>
        <v>１２
期
間
目</v>
      </c>
      <c r="AN97" s="24" t="str">
        <f>'別紙１ (～16ヶ月以内)'!AN97</f>
        <v/>
      </c>
      <c r="AO97" s="107"/>
      <c r="AP97" s="58"/>
      <c r="AQ97" s="109"/>
      <c r="AR97" s="109"/>
      <c r="AS97" s="19"/>
      <c r="AT97" s="19"/>
      <c r="AU97" s="19"/>
      <c r="AV97" s="19"/>
      <c r="AW97" s="19"/>
      <c r="AX97" s="19"/>
      <c r="BG97" s="103"/>
    </row>
    <row r="98" spans="1:61" s="18" customFormat="1" ht="12.75" customHeight="1" x14ac:dyDescent="0.2">
      <c r="A98" s="47"/>
      <c r="B98" s="57"/>
      <c r="C98" s="45">
        <v>12</v>
      </c>
      <c r="D98" s="46">
        <f t="shared" si="122"/>
        <v>46174</v>
      </c>
      <c r="E98" s="46">
        <f t="shared" si="123"/>
        <v>46175</v>
      </c>
      <c r="F98" s="46">
        <f t="shared" si="123"/>
        <v>46176</v>
      </c>
      <c r="G98" s="46">
        <f t="shared" si="123"/>
        <v>46177</v>
      </c>
      <c r="H98" s="46">
        <f t="shared" si="123"/>
        <v>46178</v>
      </c>
      <c r="I98" s="46">
        <f t="shared" si="123"/>
        <v>46179</v>
      </c>
      <c r="J98" s="46">
        <f t="shared" si="123"/>
        <v>46180</v>
      </c>
      <c r="K98" s="46">
        <f t="shared" si="123"/>
        <v>46181</v>
      </c>
      <c r="L98" s="46">
        <f t="shared" si="123"/>
        <v>46182</v>
      </c>
      <c r="M98" s="46">
        <f t="shared" si="123"/>
        <v>46183</v>
      </c>
      <c r="N98" s="46">
        <f t="shared" si="123"/>
        <v>46184</v>
      </c>
      <c r="O98" s="46">
        <f t="shared" si="123"/>
        <v>46185</v>
      </c>
      <c r="P98" s="46">
        <f t="shared" si="123"/>
        <v>46186</v>
      </c>
      <c r="Q98" s="46">
        <f t="shared" si="123"/>
        <v>46187</v>
      </c>
      <c r="R98" s="46">
        <f t="shared" si="123"/>
        <v>46188</v>
      </c>
      <c r="S98" s="46">
        <f t="shared" si="123"/>
        <v>46189</v>
      </c>
      <c r="T98" s="46">
        <f t="shared" si="123"/>
        <v>46190</v>
      </c>
      <c r="U98" s="46">
        <f t="shared" si="120"/>
        <v>46191</v>
      </c>
      <c r="V98" s="46">
        <f t="shared" si="120"/>
        <v>46192</v>
      </c>
      <c r="W98" s="46">
        <f t="shared" si="121"/>
        <v>46193</v>
      </c>
      <c r="X98" s="46">
        <f t="shared" si="121"/>
        <v>46194</v>
      </c>
      <c r="Y98" s="46">
        <f t="shared" si="121"/>
        <v>46195</v>
      </c>
      <c r="Z98" s="46">
        <f t="shared" si="121"/>
        <v>46196</v>
      </c>
      <c r="AA98" s="46">
        <f t="shared" si="121"/>
        <v>46197</v>
      </c>
      <c r="AB98" s="46">
        <f t="shared" si="121"/>
        <v>46198</v>
      </c>
      <c r="AC98" s="46">
        <f t="shared" si="121"/>
        <v>46199</v>
      </c>
      <c r="AD98" s="46">
        <f t="shared" si="121"/>
        <v>46200</v>
      </c>
      <c r="AE98" s="46">
        <f t="shared" si="121"/>
        <v>46201</v>
      </c>
      <c r="AF98" s="47"/>
      <c r="AG98" s="47"/>
      <c r="AH98" s="47"/>
      <c r="AI98" s="24" t="str">
        <f>'別紙１ (～16ヶ月以内)'!AI98</f>
        <v>１３
期
間
目</v>
      </c>
      <c r="AJ98" s="24" t="str">
        <f>'別紙１ (～16ヶ月以内)'!AJ98</f>
        <v/>
      </c>
      <c r="AK98" s="24"/>
      <c r="AL98" s="24"/>
      <c r="AM98" s="24" t="str">
        <f>'別紙１ (～16ヶ月以内)'!AM98</f>
        <v>１３
期
間
目</v>
      </c>
      <c r="AN98" s="24" t="str">
        <f>'別紙１ (～16ヶ月以内)'!AN98</f>
        <v/>
      </c>
      <c r="AO98" s="107"/>
      <c r="AP98" s="58"/>
      <c r="AQ98" s="109"/>
      <c r="AR98" s="109"/>
      <c r="AS98" s="19"/>
      <c r="AT98" s="19"/>
      <c r="AU98" s="19"/>
      <c r="AV98" s="19"/>
      <c r="AW98" s="19"/>
      <c r="AX98" s="19"/>
      <c r="BG98" s="103"/>
    </row>
    <row r="99" spans="1:61" s="18" customFormat="1" ht="12.75" customHeight="1" x14ac:dyDescent="0.2">
      <c r="A99" s="47"/>
      <c r="B99" s="57"/>
      <c r="C99" s="45">
        <v>13</v>
      </c>
      <c r="D99" s="46">
        <f t="shared" si="122"/>
        <v>46202</v>
      </c>
      <c r="E99" s="46">
        <f t="shared" si="123"/>
        <v>46203</v>
      </c>
      <c r="F99" s="46">
        <f t="shared" si="123"/>
        <v>46204</v>
      </c>
      <c r="G99" s="46">
        <f t="shared" si="123"/>
        <v>46205</v>
      </c>
      <c r="H99" s="46">
        <f t="shared" si="123"/>
        <v>46206</v>
      </c>
      <c r="I99" s="46">
        <f t="shared" si="123"/>
        <v>46207</v>
      </c>
      <c r="J99" s="46">
        <f t="shared" si="123"/>
        <v>46208</v>
      </c>
      <c r="K99" s="46">
        <f t="shared" si="123"/>
        <v>46209</v>
      </c>
      <c r="L99" s="46">
        <f t="shared" si="123"/>
        <v>46210</v>
      </c>
      <c r="M99" s="46">
        <f t="shared" si="123"/>
        <v>46211</v>
      </c>
      <c r="N99" s="46">
        <f t="shared" si="123"/>
        <v>46212</v>
      </c>
      <c r="O99" s="46">
        <f t="shared" si="123"/>
        <v>46213</v>
      </c>
      <c r="P99" s="46">
        <f t="shared" si="123"/>
        <v>46214</v>
      </c>
      <c r="Q99" s="46">
        <f t="shared" si="123"/>
        <v>46215</v>
      </c>
      <c r="R99" s="46">
        <f t="shared" si="123"/>
        <v>46216</v>
      </c>
      <c r="S99" s="46">
        <f t="shared" si="123"/>
        <v>46217</v>
      </c>
      <c r="T99" s="46">
        <f t="shared" si="123"/>
        <v>46218</v>
      </c>
      <c r="U99" s="46">
        <f t="shared" si="120"/>
        <v>46219</v>
      </c>
      <c r="V99" s="46">
        <f t="shared" si="120"/>
        <v>46220</v>
      </c>
      <c r="W99" s="46">
        <f t="shared" si="121"/>
        <v>46221</v>
      </c>
      <c r="X99" s="46">
        <f t="shared" si="121"/>
        <v>46222</v>
      </c>
      <c r="Y99" s="46">
        <f t="shared" si="121"/>
        <v>46223</v>
      </c>
      <c r="Z99" s="46">
        <f t="shared" si="121"/>
        <v>46224</v>
      </c>
      <c r="AA99" s="46">
        <f t="shared" si="121"/>
        <v>46225</v>
      </c>
      <c r="AB99" s="46">
        <f t="shared" si="121"/>
        <v>46226</v>
      </c>
      <c r="AC99" s="46">
        <f t="shared" si="121"/>
        <v>46227</v>
      </c>
      <c r="AD99" s="46">
        <f t="shared" si="121"/>
        <v>46228</v>
      </c>
      <c r="AE99" s="46">
        <f t="shared" si="121"/>
        <v>46229</v>
      </c>
      <c r="AF99" s="47"/>
      <c r="AG99" s="47"/>
      <c r="AH99" s="47"/>
      <c r="AI99" s="24" t="str">
        <f>'別紙１ (～16ヶ月以内)'!AI99</f>
        <v>１４
期
間
目</v>
      </c>
      <c r="AJ99" s="24" t="str">
        <f>'別紙１ (～16ヶ月以内)'!AJ99</f>
        <v/>
      </c>
      <c r="AK99" s="24"/>
      <c r="AL99" s="24"/>
      <c r="AM99" s="24" t="str">
        <f>'別紙１ (～16ヶ月以内)'!AM99</f>
        <v>１４
期
間
目</v>
      </c>
      <c r="AN99" s="24" t="str">
        <f>'別紙１ (～16ヶ月以内)'!AN99</f>
        <v/>
      </c>
      <c r="AO99" s="107"/>
      <c r="AP99" s="58"/>
      <c r="AQ99" s="109"/>
      <c r="AR99" s="109"/>
      <c r="AS99" s="19"/>
      <c r="AT99" s="19"/>
      <c r="AU99" s="19"/>
      <c r="AV99" s="19"/>
      <c r="AW99" s="19"/>
      <c r="AX99" s="19"/>
      <c r="BG99" s="103"/>
    </row>
    <row r="100" spans="1:61" s="18" customFormat="1" ht="12.75" customHeight="1" x14ac:dyDescent="0.2">
      <c r="A100" s="47"/>
      <c r="B100" s="57"/>
      <c r="C100" s="45">
        <v>14</v>
      </c>
      <c r="D100" s="46">
        <f t="shared" si="122"/>
        <v>46230</v>
      </c>
      <c r="E100" s="46">
        <f t="shared" si="123"/>
        <v>46231</v>
      </c>
      <c r="F100" s="46">
        <f t="shared" si="123"/>
        <v>46232</v>
      </c>
      <c r="G100" s="46">
        <f t="shared" si="123"/>
        <v>46233</v>
      </c>
      <c r="H100" s="46">
        <f t="shared" si="123"/>
        <v>46234</v>
      </c>
      <c r="I100" s="46">
        <f t="shared" si="123"/>
        <v>46235</v>
      </c>
      <c r="J100" s="46">
        <f t="shared" si="123"/>
        <v>46236</v>
      </c>
      <c r="K100" s="46">
        <f t="shared" si="123"/>
        <v>46237</v>
      </c>
      <c r="L100" s="46">
        <f t="shared" si="123"/>
        <v>46238</v>
      </c>
      <c r="M100" s="46">
        <f t="shared" si="123"/>
        <v>46239</v>
      </c>
      <c r="N100" s="46">
        <f t="shared" si="123"/>
        <v>46240</v>
      </c>
      <c r="O100" s="46">
        <f t="shared" si="123"/>
        <v>46241</v>
      </c>
      <c r="P100" s="46">
        <f t="shared" si="123"/>
        <v>46242</v>
      </c>
      <c r="Q100" s="46">
        <f t="shared" si="123"/>
        <v>46243</v>
      </c>
      <c r="R100" s="46">
        <f t="shared" si="123"/>
        <v>46244</v>
      </c>
      <c r="S100" s="46">
        <f t="shared" si="123"/>
        <v>46245</v>
      </c>
      <c r="T100" s="46">
        <f t="shared" si="123"/>
        <v>46246</v>
      </c>
      <c r="U100" s="46">
        <f t="shared" si="120"/>
        <v>46247</v>
      </c>
      <c r="V100" s="46">
        <f t="shared" si="120"/>
        <v>46248</v>
      </c>
      <c r="W100" s="46">
        <f t="shared" si="121"/>
        <v>46249</v>
      </c>
      <c r="X100" s="46">
        <f t="shared" si="121"/>
        <v>46250</v>
      </c>
      <c r="Y100" s="46">
        <f t="shared" si="121"/>
        <v>46251</v>
      </c>
      <c r="Z100" s="46">
        <f t="shared" si="121"/>
        <v>46252</v>
      </c>
      <c r="AA100" s="46">
        <f t="shared" si="121"/>
        <v>46253</v>
      </c>
      <c r="AB100" s="46">
        <f t="shared" si="121"/>
        <v>46254</v>
      </c>
      <c r="AC100" s="46">
        <f t="shared" si="121"/>
        <v>46255</v>
      </c>
      <c r="AD100" s="46">
        <f t="shared" si="121"/>
        <v>46256</v>
      </c>
      <c r="AE100" s="46">
        <f t="shared" si="121"/>
        <v>46257</v>
      </c>
      <c r="AF100" s="47"/>
      <c r="AG100" s="47"/>
      <c r="AH100" s="47"/>
      <c r="AI100" s="24" t="str">
        <f>'別紙１ (～16ヶ月以内)'!AI100</f>
        <v>１５
期
間
目</v>
      </c>
      <c r="AJ100" s="24" t="str">
        <f>'別紙１ (～16ヶ月以内)'!AJ100</f>
        <v/>
      </c>
      <c r="AK100" s="24"/>
      <c r="AL100" s="24"/>
      <c r="AM100" s="24" t="str">
        <f>'別紙１ (～16ヶ月以内)'!AM100</f>
        <v>１５
期
間
目</v>
      </c>
      <c r="AN100" s="24" t="str">
        <f>'別紙１ (～16ヶ月以内)'!AN100</f>
        <v/>
      </c>
      <c r="AO100" s="107"/>
      <c r="AP100" s="58"/>
      <c r="AQ100" s="109"/>
      <c r="AR100" s="109"/>
      <c r="AS100" s="19"/>
      <c r="AT100" s="19"/>
      <c r="AU100" s="19"/>
      <c r="AV100" s="19"/>
      <c r="AW100" s="19"/>
      <c r="AX100" s="19"/>
      <c r="AZ100" s="19"/>
      <c r="BG100" s="103"/>
    </row>
    <row r="101" spans="1:61" s="18" customFormat="1" ht="12.75" customHeight="1" x14ac:dyDescent="0.2">
      <c r="A101" s="47"/>
      <c r="B101" s="57"/>
      <c r="C101" s="45">
        <v>15</v>
      </c>
      <c r="D101" s="46">
        <f t="shared" si="122"/>
        <v>46258</v>
      </c>
      <c r="E101" s="46">
        <f t="shared" si="123"/>
        <v>46259</v>
      </c>
      <c r="F101" s="46">
        <f t="shared" si="123"/>
        <v>46260</v>
      </c>
      <c r="G101" s="46">
        <f t="shared" si="123"/>
        <v>46261</v>
      </c>
      <c r="H101" s="46">
        <f t="shared" si="123"/>
        <v>46262</v>
      </c>
      <c r="I101" s="46">
        <f t="shared" si="123"/>
        <v>46263</v>
      </c>
      <c r="J101" s="46">
        <f t="shared" si="123"/>
        <v>46264</v>
      </c>
      <c r="K101" s="46">
        <f t="shared" si="123"/>
        <v>46265</v>
      </c>
      <c r="L101" s="46">
        <f t="shared" si="123"/>
        <v>46266</v>
      </c>
      <c r="M101" s="46">
        <f t="shared" si="123"/>
        <v>46267</v>
      </c>
      <c r="N101" s="46">
        <f t="shared" si="123"/>
        <v>46268</v>
      </c>
      <c r="O101" s="46">
        <f t="shared" si="123"/>
        <v>46269</v>
      </c>
      <c r="P101" s="46">
        <f t="shared" si="123"/>
        <v>46270</v>
      </c>
      <c r="Q101" s="46">
        <f t="shared" si="123"/>
        <v>46271</v>
      </c>
      <c r="R101" s="46">
        <f t="shared" si="123"/>
        <v>46272</v>
      </c>
      <c r="S101" s="46">
        <f t="shared" si="123"/>
        <v>46273</v>
      </c>
      <c r="T101" s="46">
        <f t="shared" si="123"/>
        <v>46274</v>
      </c>
      <c r="U101" s="46">
        <f t="shared" si="120"/>
        <v>46275</v>
      </c>
      <c r="V101" s="46">
        <f t="shared" si="120"/>
        <v>46276</v>
      </c>
      <c r="W101" s="46">
        <f t="shared" si="121"/>
        <v>46277</v>
      </c>
      <c r="X101" s="46">
        <f t="shared" si="121"/>
        <v>46278</v>
      </c>
      <c r="Y101" s="46">
        <f t="shared" si="121"/>
        <v>46279</v>
      </c>
      <c r="Z101" s="46">
        <f t="shared" si="121"/>
        <v>46280</v>
      </c>
      <c r="AA101" s="46">
        <f t="shared" si="121"/>
        <v>46281</v>
      </c>
      <c r="AB101" s="46">
        <f t="shared" si="121"/>
        <v>46282</v>
      </c>
      <c r="AC101" s="46">
        <f t="shared" si="121"/>
        <v>46283</v>
      </c>
      <c r="AD101" s="46">
        <f t="shared" si="121"/>
        <v>46284</v>
      </c>
      <c r="AE101" s="46">
        <f t="shared" si="121"/>
        <v>46285</v>
      </c>
      <c r="AF101" s="47"/>
      <c r="AG101" s="47"/>
      <c r="AH101" s="47"/>
      <c r="AI101" s="135" t="str">
        <f>'別紙１ (～16ヶ月以内)'!AI101</f>
        <v>１６
期
間
目</v>
      </c>
      <c r="AJ101" s="135" t="str">
        <f>'別紙１ (～16ヶ月以内)'!AJ101</f>
        <v/>
      </c>
      <c r="AK101" s="135"/>
      <c r="AL101" s="135"/>
      <c r="AM101" s="135" t="str">
        <f>'別紙１ (～16ヶ月以内)'!AM101</f>
        <v>１６
期
間
目</v>
      </c>
      <c r="AN101" s="135" t="str">
        <f>'別紙１ (～16ヶ月以内)'!AN101</f>
        <v/>
      </c>
      <c r="AO101" s="135"/>
      <c r="AP101" s="58"/>
      <c r="AQ101" s="109"/>
      <c r="AR101" s="109"/>
      <c r="AS101" s="19"/>
      <c r="AT101" s="19"/>
      <c r="AU101" s="19"/>
      <c r="AV101" s="19"/>
      <c r="AW101" s="19"/>
      <c r="AX101" s="19"/>
      <c r="AZ101" s="19"/>
      <c r="BG101" s="103"/>
    </row>
    <row r="102" spans="1:61" s="18" customFormat="1" ht="12.75" customHeight="1" x14ac:dyDescent="0.2">
      <c r="A102" s="47"/>
      <c r="B102" s="57"/>
      <c r="C102" s="45">
        <v>16</v>
      </c>
      <c r="D102" s="46">
        <f t="shared" si="122"/>
        <v>46286</v>
      </c>
      <c r="E102" s="46">
        <f t="shared" si="123"/>
        <v>46287</v>
      </c>
      <c r="F102" s="46">
        <f t="shared" si="123"/>
        <v>46288</v>
      </c>
      <c r="G102" s="46">
        <f t="shared" si="123"/>
        <v>46289</v>
      </c>
      <c r="H102" s="46">
        <f t="shared" si="123"/>
        <v>46290</v>
      </c>
      <c r="I102" s="46">
        <f t="shared" si="123"/>
        <v>46291</v>
      </c>
      <c r="J102" s="46">
        <f t="shared" si="123"/>
        <v>46292</v>
      </c>
      <c r="K102" s="46">
        <f t="shared" si="123"/>
        <v>46293</v>
      </c>
      <c r="L102" s="46">
        <f t="shared" si="123"/>
        <v>46294</v>
      </c>
      <c r="M102" s="46">
        <f t="shared" si="123"/>
        <v>46295</v>
      </c>
      <c r="N102" s="46">
        <f t="shared" si="123"/>
        <v>46296</v>
      </c>
      <c r="O102" s="46">
        <f t="shared" si="123"/>
        <v>46297</v>
      </c>
      <c r="P102" s="46">
        <f t="shared" si="123"/>
        <v>46298</v>
      </c>
      <c r="Q102" s="46">
        <f t="shared" si="123"/>
        <v>46299</v>
      </c>
      <c r="R102" s="46">
        <f t="shared" si="123"/>
        <v>46300</v>
      </c>
      <c r="S102" s="46">
        <f t="shared" si="123"/>
        <v>46301</v>
      </c>
      <c r="T102" s="46">
        <f t="shared" si="123"/>
        <v>46302</v>
      </c>
      <c r="U102" s="46">
        <f t="shared" si="120"/>
        <v>46303</v>
      </c>
      <c r="V102" s="46">
        <f t="shared" si="120"/>
        <v>46304</v>
      </c>
      <c r="W102" s="46">
        <f t="shared" si="121"/>
        <v>46305</v>
      </c>
      <c r="X102" s="46">
        <f t="shared" si="121"/>
        <v>46306</v>
      </c>
      <c r="Y102" s="46">
        <f t="shared" si="121"/>
        <v>46307</v>
      </c>
      <c r="Z102" s="46">
        <f t="shared" si="121"/>
        <v>46308</v>
      </c>
      <c r="AA102" s="46">
        <f t="shared" si="121"/>
        <v>46309</v>
      </c>
      <c r="AB102" s="46">
        <f t="shared" si="121"/>
        <v>46310</v>
      </c>
      <c r="AC102" s="46">
        <f t="shared" si="121"/>
        <v>46311</v>
      </c>
      <c r="AD102" s="46">
        <f t="shared" si="121"/>
        <v>46312</v>
      </c>
      <c r="AE102" s="46">
        <f t="shared" si="121"/>
        <v>46313</v>
      </c>
      <c r="AF102" s="47"/>
      <c r="AG102" s="47"/>
      <c r="AH102" s="47"/>
      <c r="AI102" s="107" t="str">
        <f>B12</f>
        <v>１７
期
間
目</v>
      </c>
      <c r="AJ102" s="133" t="str">
        <f>AY18</f>
        <v/>
      </c>
      <c r="AK102" s="47"/>
      <c r="AL102" s="47"/>
      <c r="AM102" s="107" t="str">
        <f t="shared" ref="AM102:AM109" si="124">AI102</f>
        <v>１７
期
間
目</v>
      </c>
      <c r="AN102" s="107" t="str">
        <f>IF(COUNTIF(AI18:AU18,"未達成")&gt;=1,"未達成","")</f>
        <v/>
      </c>
      <c r="AO102" s="47"/>
      <c r="AP102" s="58"/>
      <c r="AQ102" s="109"/>
      <c r="AR102" s="109"/>
      <c r="AS102" s="19"/>
      <c r="AT102" s="19"/>
      <c r="AU102" s="19"/>
      <c r="AV102" s="19"/>
      <c r="AW102" s="19"/>
      <c r="AX102" s="19"/>
      <c r="AZ102" s="19"/>
      <c r="BG102" s="103"/>
    </row>
    <row r="103" spans="1:61" s="18" customFormat="1" ht="12.75" customHeight="1" x14ac:dyDescent="0.2">
      <c r="A103" s="47"/>
      <c r="B103" s="57"/>
      <c r="C103" s="45">
        <v>17</v>
      </c>
      <c r="D103" s="46">
        <f t="shared" si="122"/>
        <v>46314</v>
      </c>
      <c r="E103" s="46">
        <f t="shared" si="123"/>
        <v>46315</v>
      </c>
      <c r="F103" s="46">
        <f t="shared" si="123"/>
        <v>46316</v>
      </c>
      <c r="G103" s="46">
        <f t="shared" si="123"/>
        <v>46317</v>
      </c>
      <c r="H103" s="46">
        <f t="shared" si="123"/>
        <v>46318</v>
      </c>
      <c r="I103" s="46">
        <f t="shared" si="123"/>
        <v>46319</v>
      </c>
      <c r="J103" s="46">
        <f t="shared" si="123"/>
        <v>46320</v>
      </c>
      <c r="K103" s="46">
        <f t="shared" si="123"/>
        <v>46321</v>
      </c>
      <c r="L103" s="46">
        <f t="shared" si="123"/>
        <v>46322</v>
      </c>
      <c r="M103" s="46">
        <f t="shared" si="123"/>
        <v>46323</v>
      </c>
      <c r="N103" s="46">
        <f t="shared" si="123"/>
        <v>46324</v>
      </c>
      <c r="O103" s="46">
        <f t="shared" si="123"/>
        <v>46325</v>
      </c>
      <c r="P103" s="46">
        <f t="shared" si="123"/>
        <v>46326</v>
      </c>
      <c r="Q103" s="46">
        <f t="shared" si="123"/>
        <v>46327</v>
      </c>
      <c r="R103" s="46">
        <f t="shared" si="123"/>
        <v>46328</v>
      </c>
      <c r="S103" s="46">
        <f t="shared" si="123"/>
        <v>46329</v>
      </c>
      <c r="T103" s="46">
        <f t="shared" si="123"/>
        <v>46330</v>
      </c>
      <c r="U103" s="46">
        <f t="shared" ref="U103:AE118" si="125">T103+1</f>
        <v>46331</v>
      </c>
      <c r="V103" s="46">
        <f t="shared" si="125"/>
        <v>46332</v>
      </c>
      <c r="W103" s="46">
        <f t="shared" si="125"/>
        <v>46333</v>
      </c>
      <c r="X103" s="46">
        <f t="shared" si="125"/>
        <v>46334</v>
      </c>
      <c r="Y103" s="46">
        <f t="shared" si="125"/>
        <v>46335</v>
      </c>
      <c r="Z103" s="46">
        <f t="shared" si="125"/>
        <v>46336</v>
      </c>
      <c r="AA103" s="46">
        <f t="shared" si="125"/>
        <v>46337</v>
      </c>
      <c r="AB103" s="46">
        <f t="shared" si="125"/>
        <v>46338</v>
      </c>
      <c r="AC103" s="46">
        <f t="shared" si="125"/>
        <v>46339</v>
      </c>
      <c r="AD103" s="46">
        <f t="shared" si="125"/>
        <v>46340</v>
      </c>
      <c r="AE103" s="46">
        <f t="shared" si="125"/>
        <v>46341</v>
      </c>
      <c r="AF103" s="47"/>
      <c r="AG103" s="47"/>
      <c r="AH103" s="47"/>
      <c r="AI103" s="107" t="str">
        <f>B19</f>
        <v>１８
期
間
目</v>
      </c>
      <c r="AJ103" s="133" t="str">
        <f>AY25</f>
        <v/>
      </c>
      <c r="AK103" s="47"/>
      <c r="AL103" s="47"/>
      <c r="AM103" s="107" t="str">
        <f t="shared" si="124"/>
        <v>１８
期
間
目</v>
      </c>
      <c r="AN103" s="107" t="str">
        <f>IF(COUNTIF(AI25:AU25,"未達成")&gt;=1,"未達成","")</f>
        <v/>
      </c>
      <c r="AO103" s="47"/>
      <c r="AP103" s="58"/>
      <c r="AQ103" s="109"/>
      <c r="AR103" s="109"/>
      <c r="AS103" s="19"/>
      <c r="AT103" s="19"/>
      <c r="AU103" s="19"/>
      <c r="AV103" s="19"/>
      <c r="AW103" s="19"/>
      <c r="AX103" s="19"/>
      <c r="AZ103" s="19"/>
      <c r="BG103" s="103"/>
    </row>
    <row r="104" spans="1:61" s="18" customFormat="1" ht="12.75" customHeight="1" x14ac:dyDescent="0.2">
      <c r="A104" s="47"/>
      <c r="B104" s="57"/>
      <c r="C104" s="45">
        <v>18</v>
      </c>
      <c r="D104" s="46">
        <f t="shared" si="122"/>
        <v>46342</v>
      </c>
      <c r="E104" s="46">
        <f t="shared" si="123"/>
        <v>46343</v>
      </c>
      <c r="F104" s="46">
        <f t="shared" si="123"/>
        <v>46344</v>
      </c>
      <c r="G104" s="46">
        <f t="shared" si="123"/>
        <v>46345</v>
      </c>
      <c r="H104" s="46">
        <f t="shared" si="123"/>
        <v>46346</v>
      </c>
      <c r="I104" s="46">
        <f t="shared" si="123"/>
        <v>46347</v>
      </c>
      <c r="J104" s="46">
        <f t="shared" si="123"/>
        <v>46348</v>
      </c>
      <c r="K104" s="46">
        <f t="shared" si="123"/>
        <v>46349</v>
      </c>
      <c r="L104" s="46">
        <f t="shared" si="123"/>
        <v>46350</v>
      </c>
      <c r="M104" s="46">
        <f t="shared" si="123"/>
        <v>46351</v>
      </c>
      <c r="N104" s="46">
        <f t="shared" si="123"/>
        <v>46352</v>
      </c>
      <c r="O104" s="46">
        <f t="shared" si="123"/>
        <v>46353</v>
      </c>
      <c r="P104" s="46">
        <f t="shared" si="123"/>
        <v>46354</v>
      </c>
      <c r="Q104" s="46">
        <f t="shared" si="123"/>
        <v>46355</v>
      </c>
      <c r="R104" s="46">
        <f t="shared" si="123"/>
        <v>46356</v>
      </c>
      <c r="S104" s="46">
        <f t="shared" si="123"/>
        <v>46357</v>
      </c>
      <c r="T104" s="46">
        <f t="shared" ref="Q104:AE119" si="126">S104+1</f>
        <v>46358</v>
      </c>
      <c r="U104" s="46">
        <f t="shared" si="126"/>
        <v>46359</v>
      </c>
      <c r="V104" s="46">
        <f t="shared" si="126"/>
        <v>46360</v>
      </c>
      <c r="W104" s="46">
        <f t="shared" si="126"/>
        <v>46361</v>
      </c>
      <c r="X104" s="46">
        <f t="shared" si="126"/>
        <v>46362</v>
      </c>
      <c r="Y104" s="46">
        <f t="shared" si="126"/>
        <v>46363</v>
      </c>
      <c r="Z104" s="46">
        <f t="shared" si="126"/>
        <v>46364</v>
      </c>
      <c r="AA104" s="46">
        <f t="shared" si="125"/>
        <v>46365</v>
      </c>
      <c r="AB104" s="46">
        <f t="shared" si="126"/>
        <v>46366</v>
      </c>
      <c r="AC104" s="46">
        <f t="shared" si="126"/>
        <v>46367</v>
      </c>
      <c r="AD104" s="46">
        <f t="shared" si="126"/>
        <v>46368</v>
      </c>
      <c r="AE104" s="46">
        <f t="shared" si="126"/>
        <v>46369</v>
      </c>
      <c r="AF104" s="47"/>
      <c r="AG104" s="47"/>
      <c r="AH104" s="47"/>
      <c r="AI104" s="107" t="str">
        <f>B26</f>
        <v>１９
期
間
目</v>
      </c>
      <c r="AJ104" s="133" t="str">
        <f>AY32</f>
        <v/>
      </c>
      <c r="AK104" s="44"/>
      <c r="AL104" s="44"/>
      <c r="AM104" s="107" t="str">
        <f t="shared" si="124"/>
        <v>１９
期
間
目</v>
      </c>
      <c r="AN104" s="107" t="str">
        <f>IF(COUNTIF(AI32:AU32,"未達成")&gt;=1,"未達成","")</f>
        <v/>
      </c>
      <c r="AO104" s="44"/>
      <c r="AP104" s="58"/>
      <c r="AQ104" s="109"/>
      <c r="AR104" s="109"/>
      <c r="AS104" s="19"/>
      <c r="AT104" s="19"/>
      <c r="AU104" s="19"/>
      <c r="AV104" s="19"/>
      <c r="AW104" s="19"/>
      <c r="AX104" s="19"/>
      <c r="AZ104" s="19"/>
      <c r="BA104" s="19"/>
      <c r="BB104" s="19"/>
      <c r="BG104" s="103"/>
    </row>
    <row r="105" spans="1:61" s="18" customFormat="1" ht="12.75" customHeight="1" x14ac:dyDescent="0.2">
      <c r="A105" s="47"/>
      <c r="B105" s="57"/>
      <c r="C105" s="45">
        <v>19</v>
      </c>
      <c r="D105" s="46">
        <f t="shared" si="122"/>
        <v>46370</v>
      </c>
      <c r="E105" s="46">
        <f t="shared" ref="E105:T120" si="127">D105+1</f>
        <v>46371</v>
      </c>
      <c r="F105" s="46">
        <f t="shared" si="127"/>
        <v>46372</v>
      </c>
      <c r="G105" s="46">
        <f t="shared" si="127"/>
        <v>46373</v>
      </c>
      <c r="H105" s="46">
        <f t="shared" si="127"/>
        <v>46374</v>
      </c>
      <c r="I105" s="46">
        <f t="shared" si="127"/>
        <v>46375</v>
      </c>
      <c r="J105" s="46">
        <f t="shared" si="127"/>
        <v>46376</v>
      </c>
      <c r="K105" s="46">
        <f t="shared" si="127"/>
        <v>46377</v>
      </c>
      <c r="L105" s="46">
        <f t="shared" si="127"/>
        <v>46378</v>
      </c>
      <c r="M105" s="46">
        <f t="shared" si="127"/>
        <v>46379</v>
      </c>
      <c r="N105" s="46">
        <f t="shared" si="127"/>
        <v>46380</v>
      </c>
      <c r="O105" s="46">
        <f t="shared" si="127"/>
        <v>46381</v>
      </c>
      <c r="P105" s="46">
        <f t="shared" si="127"/>
        <v>46382</v>
      </c>
      <c r="Q105" s="46">
        <f t="shared" si="127"/>
        <v>46383</v>
      </c>
      <c r="R105" s="46">
        <f t="shared" si="127"/>
        <v>46384</v>
      </c>
      <c r="S105" s="46">
        <f t="shared" si="127"/>
        <v>46385</v>
      </c>
      <c r="T105" s="46">
        <f t="shared" si="127"/>
        <v>46386</v>
      </c>
      <c r="U105" s="46">
        <f t="shared" si="126"/>
        <v>46387</v>
      </c>
      <c r="V105" s="46">
        <f t="shared" si="126"/>
        <v>46388</v>
      </c>
      <c r="W105" s="46">
        <f t="shared" si="126"/>
        <v>46389</v>
      </c>
      <c r="X105" s="46">
        <f t="shared" si="126"/>
        <v>46390</v>
      </c>
      <c r="Y105" s="46">
        <f t="shared" si="126"/>
        <v>46391</v>
      </c>
      <c r="Z105" s="46">
        <f t="shared" si="126"/>
        <v>46392</v>
      </c>
      <c r="AA105" s="46">
        <f t="shared" si="125"/>
        <v>46393</v>
      </c>
      <c r="AB105" s="46">
        <f t="shared" si="126"/>
        <v>46394</v>
      </c>
      <c r="AC105" s="46">
        <f t="shared" si="126"/>
        <v>46395</v>
      </c>
      <c r="AD105" s="46">
        <f t="shared" si="126"/>
        <v>46396</v>
      </c>
      <c r="AE105" s="46">
        <f t="shared" si="126"/>
        <v>46397</v>
      </c>
      <c r="AF105" s="47"/>
      <c r="AG105" s="47"/>
      <c r="AH105" s="47"/>
      <c r="AI105" s="107" t="str">
        <f>B33</f>
        <v>２０
期
間
目</v>
      </c>
      <c r="AJ105" s="133" t="str">
        <f>AY39</f>
        <v/>
      </c>
      <c r="AK105" s="44"/>
      <c r="AL105" s="44"/>
      <c r="AM105" s="107" t="str">
        <f t="shared" si="124"/>
        <v>２０
期
間
目</v>
      </c>
      <c r="AN105" s="107" t="str">
        <f>IF(COUNTIF(AI39:AU39,"未達成")&gt;=1,"未達成","")</f>
        <v/>
      </c>
      <c r="AO105" s="44"/>
      <c r="AP105" s="58"/>
      <c r="AQ105" s="109"/>
      <c r="AR105" s="109"/>
      <c r="AS105" s="19"/>
      <c r="AT105" s="19"/>
      <c r="AU105" s="19"/>
      <c r="AV105" s="19"/>
      <c r="AW105" s="19"/>
      <c r="AX105" s="19"/>
      <c r="AZ105" s="19"/>
      <c r="BA105" s="19"/>
      <c r="BB105" s="19"/>
      <c r="BG105" s="103"/>
    </row>
    <row r="106" spans="1:61" s="18" customFormat="1" ht="12.75" customHeight="1" x14ac:dyDescent="0.2">
      <c r="A106" s="47"/>
      <c r="B106" s="57"/>
      <c r="C106" s="45">
        <v>20</v>
      </c>
      <c r="D106" s="46">
        <f t="shared" si="122"/>
        <v>46398</v>
      </c>
      <c r="E106" s="46">
        <f t="shared" si="127"/>
        <v>46399</v>
      </c>
      <c r="F106" s="46">
        <f t="shared" si="127"/>
        <v>46400</v>
      </c>
      <c r="G106" s="46">
        <f t="shared" si="127"/>
        <v>46401</v>
      </c>
      <c r="H106" s="46">
        <f t="shared" si="127"/>
        <v>46402</v>
      </c>
      <c r="I106" s="46">
        <f t="shared" si="127"/>
        <v>46403</v>
      </c>
      <c r="J106" s="46">
        <f t="shared" si="127"/>
        <v>46404</v>
      </c>
      <c r="K106" s="46">
        <f t="shared" si="127"/>
        <v>46405</v>
      </c>
      <c r="L106" s="46">
        <f t="shared" si="127"/>
        <v>46406</v>
      </c>
      <c r="M106" s="46">
        <f t="shared" si="127"/>
        <v>46407</v>
      </c>
      <c r="N106" s="46">
        <f t="shared" si="127"/>
        <v>46408</v>
      </c>
      <c r="O106" s="46">
        <f t="shared" si="127"/>
        <v>46409</v>
      </c>
      <c r="P106" s="46">
        <f t="shared" si="127"/>
        <v>46410</v>
      </c>
      <c r="Q106" s="46">
        <f t="shared" si="127"/>
        <v>46411</v>
      </c>
      <c r="R106" s="46">
        <f t="shared" si="127"/>
        <v>46412</v>
      </c>
      <c r="S106" s="46">
        <f t="shared" si="127"/>
        <v>46413</v>
      </c>
      <c r="T106" s="46">
        <f t="shared" si="127"/>
        <v>46414</v>
      </c>
      <c r="U106" s="46">
        <f t="shared" si="126"/>
        <v>46415</v>
      </c>
      <c r="V106" s="46">
        <f t="shared" si="126"/>
        <v>46416</v>
      </c>
      <c r="W106" s="46">
        <f t="shared" si="126"/>
        <v>46417</v>
      </c>
      <c r="X106" s="46">
        <f t="shared" si="126"/>
        <v>46418</v>
      </c>
      <c r="Y106" s="46">
        <f t="shared" si="126"/>
        <v>46419</v>
      </c>
      <c r="Z106" s="46">
        <f t="shared" si="126"/>
        <v>46420</v>
      </c>
      <c r="AA106" s="46">
        <f t="shared" si="125"/>
        <v>46421</v>
      </c>
      <c r="AB106" s="46">
        <f t="shared" si="126"/>
        <v>46422</v>
      </c>
      <c r="AC106" s="46">
        <f t="shared" si="126"/>
        <v>46423</v>
      </c>
      <c r="AD106" s="46">
        <f t="shared" si="126"/>
        <v>46424</v>
      </c>
      <c r="AE106" s="46">
        <f t="shared" si="126"/>
        <v>46425</v>
      </c>
      <c r="AF106" s="47"/>
      <c r="AG106" s="47"/>
      <c r="AH106" s="47"/>
      <c r="AI106" s="107" t="str">
        <f>B40</f>
        <v>２１
期
間
目</v>
      </c>
      <c r="AJ106" s="133" t="str">
        <f>AY46</f>
        <v/>
      </c>
      <c r="AK106" s="44"/>
      <c r="AL106" s="44"/>
      <c r="AM106" s="107" t="str">
        <f t="shared" si="124"/>
        <v>２１
期
間
目</v>
      </c>
      <c r="AN106" s="107" t="str">
        <f>IF(COUNTIF(AI46:AU46,"未達成")&gt;=1,"未達成","")</f>
        <v/>
      </c>
      <c r="AO106" s="44"/>
      <c r="AP106" s="58"/>
      <c r="AQ106" s="19"/>
      <c r="AR106" s="19"/>
      <c r="AS106" s="19"/>
      <c r="AT106" s="19"/>
      <c r="AU106" s="19"/>
      <c r="AV106" s="19"/>
      <c r="AW106" s="19"/>
      <c r="AX106" s="19"/>
      <c r="AZ106" s="19"/>
      <c r="BA106" s="19"/>
      <c r="BB106" s="19"/>
      <c r="BC106" s="19"/>
      <c r="BG106" s="103"/>
    </row>
    <row r="107" spans="1:61" s="18" customFormat="1" ht="12.75" customHeight="1" x14ac:dyDescent="0.2">
      <c r="A107" s="47"/>
      <c r="B107" s="57"/>
      <c r="C107" s="45">
        <v>21</v>
      </c>
      <c r="D107" s="46">
        <f t="shared" si="122"/>
        <v>46426</v>
      </c>
      <c r="E107" s="46">
        <f t="shared" si="127"/>
        <v>46427</v>
      </c>
      <c r="F107" s="46">
        <f t="shared" si="127"/>
        <v>46428</v>
      </c>
      <c r="G107" s="46">
        <f t="shared" si="127"/>
        <v>46429</v>
      </c>
      <c r="H107" s="46">
        <f t="shared" si="127"/>
        <v>46430</v>
      </c>
      <c r="I107" s="46">
        <f t="shared" si="127"/>
        <v>46431</v>
      </c>
      <c r="J107" s="46">
        <f t="shared" si="127"/>
        <v>46432</v>
      </c>
      <c r="K107" s="46">
        <f t="shared" si="127"/>
        <v>46433</v>
      </c>
      <c r="L107" s="46">
        <f t="shared" si="127"/>
        <v>46434</v>
      </c>
      <c r="M107" s="46">
        <f t="shared" si="127"/>
        <v>46435</v>
      </c>
      <c r="N107" s="46">
        <f t="shared" si="127"/>
        <v>46436</v>
      </c>
      <c r="O107" s="46">
        <f t="shared" si="127"/>
        <v>46437</v>
      </c>
      <c r="P107" s="46">
        <f t="shared" si="127"/>
        <v>46438</v>
      </c>
      <c r="Q107" s="46">
        <f t="shared" si="127"/>
        <v>46439</v>
      </c>
      <c r="R107" s="46">
        <f t="shared" si="127"/>
        <v>46440</v>
      </c>
      <c r="S107" s="46">
        <f t="shared" si="127"/>
        <v>46441</v>
      </c>
      <c r="T107" s="46">
        <f t="shared" si="127"/>
        <v>46442</v>
      </c>
      <c r="U107" s="46">
        <f t="shared" si="126"/>
        <v>46443</v>
      </c>
      <c r="V107" s="46">
        <f t="shared" si="126"/>
        <v>46444</v>
      </c>
      <c r="W107" s="46">
        <f t="shared" si="126"/>
        <v>46445</v>
      </c>
      <c r="X107" s="46">
        <f t="shared" si="126"/>
        <v>46446</v>
      </c>
      <c r="Y107" s="46">
        <f t="shared" si="126"/>
        <v>46447</v>
      </c>
      <c r="Z107" s="46">
        <f t="shared" si="126"/>
        <v>46448</v>
      </c>
      <c r="AA107" s="46">
        <f t="shared" si="125"/>
        <v>46449</v>
      </c>
      <c r="AB107" s="46">
        <f t="shared" si="126"/>
        <v>46450</v>
      </c>
      <c r="AC107" s="46">
        <f t="shared" si="126"/>
        <v>46451</v>
      </c>
      <c r="AD107" s="46">
        <f t="shared" si="126"/>
        <v>46452</v>
      </c>
      <c r="AE107" s="46">
        <f t="shared" si="126"/>
        <v>46453</v>
      </c>
      <c r="AF107" s="47"/>
      <c r="AG107" s="47"/>
      <c r="AH107" s="47"/>
      <c r="AI107" s="107" t="str">
        <f>B47</f>
        <v>２２
期
間
目</v>
      </c>
      <c r="AJ107" s="133" t="str">
        <f>AY53</f>
        <v/>
      </c>
      <c r="AK107" s="44"/>
      <c r="AL107" s="44"/>
      <c r="AM107" s="107" t="str">
        <f t="shared" si="124"/>
        <v>２２
期
間
目</v>
      </c>
      <c r="AN107" s="107" t="str">
        <f>IF(COUNTIF(AI53:AU53,"未達成")&gt;=1,"未達成","")</f>
        <v/>
      </c>
      <c r="AO107" s="44"/>
      <c r="AP107" s="58"/>
      <c r="AQ107" s="19"/>
      <c r="AR107" s="19"/>
      <c r="AS107" s="19"/>
      <c r="AT107" s="19"/>
      <c r="AU107" s="19"/>
      <c r="AV107" s="19"/>
      <c r="AW107" s="19"/>
      <c r="AX107" s="19"/>
      <c r="AZ107" s="19"/>
      <c r="BA107" s="19"/>
      <c r="BB107" s="19"/>
      <c r="BC107" s="19"/>
      <c r="BG107" s="103"/>
    </row>
    <row r="108" spans="1:61" s="18" customFormat="1" ht="12.75" customHeight="1" x14ac:dyDescent="0.2">
      <c r="A108" s="44"/>
      <c r="B108" s="57"/>
      <c r="C108" s="45">
        <v>22</v>
      </c>
      <c r="D108" s="46">
        <f t="shared" si="122"/>
        <v>46454</v>
      </c>
      <c r="E108" s="46">
        <f t="shared" si="127"/>
        <v>46455</v>
      </c>
      <c r="F108" s="46">
        <f t="shared" si="127"/>
        <v>46456</v>
      </c>
      <c r="G108" s="46">
        <f t="shared" si="127"/>
        <v>46457</v>
      </c>
      <c r="H108" s="46">
        <f t="shared" si="127"/>
        <v>46458</v>
      </c>
      <c r="I108" s="46">
        <f t="shared" si="127"/>
        <v>46459</v>
      </c>
      <c r="J108" s="46">
        <f t="shared" si="127"/>
        <v>46460</v>
      </c>
      <c r="K108" s="46">
        <f t="shared" si="127"/>
        <v>46461</v>
      </c>
      <c r="L108" s="46">
        <f t="shared" si="127"/>
        <v>46462</v>
      </c>
      <c r="M108" s="46">
        <f t="shared" si="127"/>
        <v>46463</v>
      </c>
      <c r="N108" s="46">
        <f t="shared" si="127"/>
        <v>46464</v>
      </c>
      <c r="O108" s="46">
        <f t="shared" si="127"/>
        <v>46465</v>
      </c>
      <c r="P108" s="46">
        <f t="shared" si="127"/>
        <v>46466</v>
      </c>
      <c r="Q108" s="46">
        <f t="shared" si="127"/>
        <v>46467</v>
      </c>
      <c r="R108" s="46">
        <f t="shared" si="127"/>
        <v>46468</v>
      </c>
      <c r="S108" s="46">
        <f t="shared" si="127"/>
        <v>46469</v>
      </c>
      <c r="T108" s="46">
        <f t="shared" si="127"/>
        <v>46470</v>
      </c>
      <c r="U108" s="46">
        <f t="shared" si="126"/>
        <v>46471</v>
      </c>
      <c r="V108" s="46">
        <f t="shared" si="126"/>
        <v>46472</v>
      </c>
      <c r="W108" s="46">
        <f t="shared" si="126"/>
        <v>46473</v>
      </c>
      <c r="X108" s="46">
        <f t="shared" si="126"/>
        <v>46474</v>
      </c>
      <c r="Y108" s="46">
        <f t="shared" si="126"/>
        <v>46475</v>
      </c>
      <c r="Z108" s="46">
        <f t="shared" si="126"/>
        <v>46476</v>
      </c>
      <c r="AA108" s="46">
        <f t="shared" si="125"/>
        <v>46477</v>
      </c>
      <c r="AB108" s="46">
        <f t="shared" si="126"/>
        <v>46478</v>
      </c>
      <c r="AC108" s="46">
        <f t="shared" si="126"/>
        <v>46479</v>
      </c>
      <c r="AD108" s="46">
        <f t="shared" si="126"/>
        <v>46480</v>
      </c>
      <c r="AE108" s="46">
        <f t="shared" si="126"/>
        <v>46481</v>
      </c>
      <c r="AF108" s="44"/>
      <c r="AG108" s="44"/>
      <c r="AH108" s="44"/>
      <c r="AI108" s="107" t="str">
        <f>B54</f>
        <v>２３
期
間
目</v>
      </c>
      <c r="AJ108" s="133" t="str">
        <f>AY60</f>
        <v/>
      </c>
      <c r="AK108" s="44"/>
      <c r="AL108" s="44"/>
      <c r="AM108" s="107" t="str">
        <f t="shared" si="124"/>
        <v>２３
期
間
目</v>
      </c>
      <c r="AN108" s="107" t="str">
        <f>IF(COUNTIF(AI60:AU60,"未達成")&gt;=1,"未達成","")</f>
        <v/>
      </c>
      <c r="AO108" s="44"/>
      <c r="AP108" s="58"/>
      <c r="AQ108" s="19"/>
      <c r="AT108" s="19"/>
      <c r="AU108" s="19"/>
      <c r="AV108" s="19"/>
      <c r="AW108" s="19"/>
      <c r="AX108" s="19"/>
      <c r="AZ108" s="19"/>
      <c r="BA108" s="19"/>
      <c r="BB108" s="19"/>
      <c r="BC108" s="19"/>
      <c r="BG108" s="103"/>
    </row>
    <row r="109" spans="1:61" s="18" customFormat="1" ht="12.75" customHeight="1" x14ac:dyDescent="0.2">
      <c r="A109" s="44"/>
      <c r="B109" s="57"/>
      <c r="C109" s="45">
        <v>23</v>
      </c>
      <c r="D109" s="46">
        <f t="shared" si="122"/>
        <v>46482</v>
      </c>
      <c r="E109" s="46">
        <f t="shared" si="127"/>
        <v>46483</v>
      </c>
      <c r="F109" s="46">
        <f t="shared" si="127"/>
        <v>46484</v>
      </c>
      <c r="G109" s="46">
        <f t="shared" si="127"/>
        <v>46485</v>
      </c>
      <c r="H109" s="46">
        <f t="shared" si="127"/>
        <v>46486</v>
      </c>
      <c r="I109" s="46">
        <f t="shared" si="127"/>
        <v>46487</v>
      </c>
      <c r="J109" s="46">
        <f t="shared" si="127"/>
        <v>46488</v>
      </c>
      <c r="K109" s="46">
        <f t="shared" si="127"/>
        <v>46489</v>
      </c>
      <c r="L109" s="46">
        <f t="shared" si="127"/>
        <v>46490</v>
      </c>
      <c r="M109" s="46">
        <f t="shared" si="127"/>
        <v>46491</v>
      </c>
      <c r="N109" s="46">
        <f t="shared" si="127"/>
        <v>46492</v>
      </c>
      <c r="O109" s="46">
        <f t="shared" si="127"/>
        <v>46493</v>
      </c>
      <c r="P109" s="46">
        <f t="shared" si="127"/>
        <v>46494</v>
      </c>
      <c r="Q109" s="46">
        <f t="shared" si="126"/>
        <v>46495</v>
      </c>
      <c r="R109" s="46">
        <f t="shared" si="126"/>
        <v>46496</v>
      </c>
      <c r="S109" s="46">
        <f t="shared" si="126"/>
        <v>46497</v>
      </c>
      <c r="T109" s="46">
        <f t="shared" si="126"/>
        <v>46498</v>
      </c>
      <c r="U109" s="46">
        <f t="shared" si="126"/>
        <v>46499</v>
      </c>
      <c r="V109" s="46">
        <f t="shared" si="126"/>
        <v>46500</v>
      </c>
      <c r="W109" s="46">
        <f t="shared" si="126"/>
        <v>46501</v>
      </c>
      <c r="X109" s="46">
        <f t="shared" si="126"/>
        <v>46502</v>
      </c>
      <c r="Y109" s="46">
        <f t="shared" si="126"/>
        <v>46503</v>
      </c>
      <c r="Z109" s="46">
        <f t="shared" si="126"/>
        <v>46504</v>
      </c>
      <c r="AA109" s="46">
        <f t="shared" si="125"/>
        <v>46505</v>
      </c>
      <c r="AB109" s="46">
        <f t="shared" si="126"/>
        <v>46506</v>
      </c>
      <c r="AC109" s="46">
        <f t="shared" si="126"/>
        <v>46507</v>
      </c>
      <c r="AD109" s="46">
        <f t="shared" si="126"/>
        <v>46508</v>
      </c>
      <c r="AE109" s="46">
        <f t="shared" si="126"/>
        <v>46509</v>
      </c>
      <c r="AF109" s="44"/>
      <c r="AG109" s="44"/>
      <c r="AH109" s="44"/>
      <c r="AI109" s="135" t="str">
        <f>B61</f>
        <v>２４
期
間
目</v>
      </c>
      <c r="AJ109" s="136" t="str">
        <f>AY67</f>
        <v/>
      </c>
      <c r="AK109" s="134"/>
      <c r="AL109" s="134"/>
      <c r="AM109" s="135" t="str">
        <f t="shared" si="124"/>
        <v>２４
期
間
目</v>
      </c>
      <c r="AN109" s="135" t="str">
        <f>IF(COUNTIF(AI67:AU67,"未達成")&gt;=1,"未達成","")</f>
        <v/>
      </c>
      <c r="AO109" s="134"/>
      <c r="AP109" s="58"/>
      <c r="AY109" s="19"/>
      <c r="AZ109" s="19"/>
      <c r="BA109" s="19"/>
      <c r="BB109" s="19"/>
      <c r="BC109" s="19"/>
      <c r="BD109" s="19"/>
      <c r="BE109" s="19"/>
      <c r="BF109" s="19"/>
      <c r="BG109" s="104"/>
      <c r="BH109" s="19"/>
      <c r="BI109" s="19"/>
    </row>
    <row r="110" spans="1:61" s="18" customFormat="1" ht="12.75" customHeight="1" x14ac:dyDescent="0.2">
      <c r="A110" s="44"/>
      <c r="B110" s="57"/>
      <c r="C110" s="45">
        <v>24</v>
      </c>
      <c r="D110" s="46">
        <f t="shared" si="122"/>
        <v>46510</v>
      </c>
      <c r="E110" s="46">
        <f t="shared" si="127"/>
        <v>46511</v>
      </c>
      <c r="F110" s="46">
        <f t="shared" si="127"/>
        <v>46512</v>
      </c>
      <c r="G110" s="46">
        <f t="shared" si="127"/>
        <v>46513</v>
      </c>
      <c r="H110" s="46">
        <f t="shared" si="127"/>
        <v>46514</v>
      </c>
      <c r="I110" s="46">
        <f t="shared" si="127"/>
        <v>46515</v>
      </c>
      <c r="J110" s="46">
        <f t="shared" si="127"/>
        <v>46516</v>
      </c>
      <c r="K110" s="46">
        <f t="shared" si="127"/>
        <v>46517</v>
      </c>
      <c r="L110" s="46">
        <f t="shared" si="127"/>
        <v>46518</v>
      </c>
      <c r="M110" s="46">
        <f t="shared" si="127"/>
        <v>46519</v>
      </c>
      <c r="N110" s="46">
        <f t="shared" si="127"/>
        <v>46520</v>
      </c>
      <c r="O110" s="46">
        <f t="shared" si="127"/>
        <v>46521</v>
      </c>
      <c r="P110" s="46">
        <f t="shared" si="127"/>
        <v>46522</v>
      </c>
      <c r="Q110" s="46">
        <f t="shared" si="126"/>
        <v>46523</v>
      </c>
      <c r="R110" s="46">
        <f t="shared" si="126"/>
        <v>46524</v>
      </c>
      <c r="S110" s="46">
        <f t="shared" si="126"/>
        <v>46525</v>
      </c>
      <c r="T110" s="46">
        <f t="shared" si="126"/>
        <v>46526</v>
      </c>
      <c r="U110" s="46">
        <f t="shared" si="126"/>
        <v>46527</v>
      </c>
      <c r="V110" s="46">
        <f t="shared" si="126"/>
        <v>46528</v>
      </c>
      <c r="W110" s="46">
        <f t="shared" si="126"/>
        <v>46529</v>
      </c>
      <c r="X110" s="46">
        <f t="shared" si="126"/>
        <v>46530</v>
      </c>
      <c r="Y110" s="46">
        <f t="shared" si="126"/>
        <v>46531</v>
      </c>
      <c r="Z110" s="46">
        <f t="shared" si="126"/>
        <v>46532</v>
      </c>
      <c r="AA110" s="46">
        <f t="shared" si="125"/>
        <v>46533</v>
      </c>
      <c r="AB110" s="46">
        <f t="shared" si="126"/>
        <v>46534</v>
      </c>
      <c r="AC110" s="46">
        <f t="shared" si="126"/>
        <v>46535</v>
      </c>
      <c r="AD110" s="46">
        <f t="shared" si="126"/>
        <v>46536</v>
      </c>
      <c r="AE110" s="46">
        <f t="shared" si="126"/>
        <v>46537</v>
      </c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58"/>
      <c r="AY110" s="19"/>
      <c r="AZ110" s="19"/>
      <c r="BA110" s="19"/>
      <c r="BB110" s="19"/>
      <c r="BC110" s="19"/>
      <c r="BD110" s="19"/>
      <c r="BE110" s="19"/>
      <c r="BF110" s="19"/>
      <c r="BG110" s="104"/>
      <c r="BH110" s="19"/>
      <c r="BI110" s="19"/>
    </row>
    <row r="111" spans="1:61" s="19" customFormat="1" ht="12.75" customHeight="1" x14ac:dyDescent="0.2">
      <c r="A111" s="44"/>
      <c r="B111" s="57"/>
      <c r="C111" s="45">
        <v>25</v>
      </c>
      <c r="D111" s="46">
        <f t="shared" si="122"/>
        <v>46538</v>
      </c>
      <c r="E111" s="46">
        <f t="shared" si="127"/>
        <v>46539</v>
      </c>
      <c r="F111" s="46">
        <f t="shared" si="127"/>
        <v>46540</v>
      </c>
      <c r="G111" s="46">
        <f t="shared" si="127"/>
        <v>46541</v>
      </c>
      <c r="H111" s="46">
        <f t="shared" si="127"/>
        <v>46542</v>
      </c>
      <c r="I111" s="46">
        <f t="shared" si="127"/>
        <v>46543</v>
      </c>
      <c r="J111" s="46">
        <f t="shared" si="127"/>
        <v>46544</v>
      </c>
      <c r="K111" s="46">
        <f t="shared" si="127"/>
        <v>46545</v>
      </c>
      <c r="L111" s="46">
        <f t="shared" si="127"/>
        <v>46546</v>
      </c>
      <c r="M111" s="46">
        <f t="shared" si="127"/>
        <v>46547</v>
      </c>
      <c r="N111" s="46">
        <f t="shared" si="127"/>
        <v>46548</v>
      </c>
      <c r="O111" s="46">
        <f t="shared" si="127"/>
        <v>46549</v>
      </c>
      <c r="P111" s="46">
        <f t="shared" si="127"/>
        <v>46550</v>
      </c>
      <c r="Q111" s="46">
        <f t="shared" si="126"/>
        <v>46551</v>
      </c>
      <c r="R111" s="46">
        <f t="shared" si="126"/>
        <v>46552</v>
      </c>
      <c r="S111" s="46">
        <f t="shared" si="126"/>
        <v>46553</v>
      </c>
      <c r="T111" s="46">
        <f t="shared" si="126"/>
        <v>46554</v>
      </c>
      <c r="U111" s="46">
        <f t="shared" si="126"/>
        <v>46555</v>
      </c>
      <c r="V111" s="46">
        <f t="shared" si="126"/>
        <v>46556</v>
      </c>
      <c r="W111" s="46">
        <f t="shared" si="126"/>
        <v>46557</v>
      </c>
      <c r="X111" s="46">
        <f t="shared" si="126"/>
        <v>46558</v>
      </c>
      <c r="Y111" s="46">
        <f t="shared" si="126"/>
        <v>46559</v>
      </c>
      <c r="Z111" s="46">
        <f t="shared" si="126"/>
        <v>46560</v>
      </c>
      <c r="AA111" s="46">
        <f t="shared" si="125"/>
        <v>46561</v>
      </c>
      <c r="AB111" s="46">
        <f t="shared" si="126"/>
        <v>46562</v>
      </c>
      <c r="AC111" s="46">
        <f t="shared" si="126"/>
        <v>46563</v>
      </c>
      <c r="AD111" s="46">
        <f t="shared" si="126"/>
        <v>46564</v>
      </c>
      <c r="AE111" s="46">
        <f t="shared" si="126"/>
        <v>46565</v>
      </c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56"/>
      <c r="AQ111" s="18"/>
      <c r="AR111" s="18"/>
      <c r="AS111" s="18"/>
      <c r="AT111" s="18"/>
      <c r="AU111" s="18"/>
      <c r="AV111" s="18"/>
      <c r="AW111" s="18"/>
      <c r="AX111" s="18"/>
      <c r="BG111" s="104"/>
    </row>
    <row r="112" spans="1:61" s="19" customFormat="1" ht="12.75" customHeight="1" x14ac:dyDescent="0.2">
      <c r="A112" s="44"/>
      <c r="B112" s="57"/>
      <c r="C112" s="45">
        <v>26</v>
      </c>
      <c r="D112" s="46">
        <f t="shared" si="122"/>
        <v>46566</v>
      </c>
      <c r="E112" s="46">
        <f t="shared" si="127"/>
        <v>46567</v>
      </c>
      <c r="F112" s="46">
        <f t="shared" si="127"/>
        <v>46568</v>
      </c>
      <c r="G112" s="46">
        <f t="shared" si="127"/>
        <v>46569</v>
      </c>
      <c r="H112" s="46">
        <f t="shared" si="127"/>
        <v>46570</v>
      </c>
      <c r="I112" s="46">
        <f t="shared" si="127"/>
        <v>46571</v>
      </c>
      <c r="J112" s="46">
        <f t="shared" si="127"/>
        <v>46572</v>
      </c>
      <c r="K112" s="46">
        <f t="shared" si="127"/>
        <v>46573</v>
      </c>
      <c r="L112" s="46">
        <f t="shared" si="127"/>
        <v>46574</v>
      </c>
      <c r="M112" s="46">
        <f t="shared" si="127"/>
        <v>46575</v>
      </c>
      <c r="N112" s="46">
        <f t="shared" si="127"/>
        <v>46576</v>
      </c>
      <c r="O112" s="46">
        <f t="shared" si="127"/>
        <v>46577</v>
      </c>
      <c r="P112" s="46">
        <f t="shared" si="127"/>
        <v>46578</v>
      </c>
      <c r="Q112" s="46">
        <f t="shared" si="126"/>
        <v>46579</v>
      </c>
      <c r="R112" s="46">
        <f t="shared" si="126"/>
        <v>46580</v>
      </c>
      <c r="S112" s="46">
        <f t="shared" si="126"/>
        <v>46581</v>
      </c>
      <c r="T112" s="46">
        <f t="shared" si="126"/>
        <v>46582</v>
      </c>
      <c r="U112" s="46">
        <f t="shared" si="126"/>
        <v>46583</v>
      </c>
      <c r="V112" s="46">
        <f t="shared" si="126"/>
        <v>46584</v>
      </c>
      <c r="W112" s="46">
        <f t="shared" si="126"/>
        <v>46585</v>
      </c>
      <c r="X112" s="46">
        <f t="shared" si="126"/>
        <v>46586</v>
      </c>
      <c r="Y112" s="46">
        <f t="shared" si="126"/>
        <v>46587</v>
      </c>
      <c r="Z112" s="46">
        <f t="shared" si="126"/>
        <v>46588</v>
      </c>
      <c r="AA112" s="46">
        <f t="shared" si="125"/>
        <v>46589</v>
      </c>
      <c r="AB112" s="46">
        <f t="shared" si="126"/>
        <v>46590</v>
      </c>
      <c r="AC112" s="46">
        <f t="shared" si="126"/>
        <v>46591</v>
      </c>
      <c r="AD112" s="46">
        <f t="shared" si="126"/>
        <v>46592</v>
      </c>
      <c r="AE112" s="46">
        <f t="shared" si="126"/>
        <v>46593</v>
      </c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56"/>
      <c r="AQ112" s="18"/>
      <c r="AR112" s="18"/>
      <c r="AS112" s="18"/>
      <c r="AT112" s="18"/>
      <c r="AU112" s="18"/>
      <c r="AV112" s="18"/>
      <c r="AW112" s="18"/>
      <c r="AX112" s="18"/>
      <c r="BG112" s="104"/>
    </row>
    <row r="113" spans="1:59" s="19" customFormat="1" ht="12.75" customHeight="1" x14ac:dyDescent="0.2">
      <c r="A113" s="44"/>
      <c r="B113" s="57"/>
      <c r="C113" s="45">
        <v>27</v>
      </c>
      <c r="D113" s="46">
        <f t="shared" si="122"/>
        <v>46594</v>
      </c>
      <c r="E113" s="46">
        <f t="shared" si="127"/>
        <v>46595</v>
      </c>
      <c r="F113" s="46">
        <f t="shared" si="127"/>
        <v>46596</v>
      </c>
      <c r="G113" s="46">
        <f t="shared" si="127"/>
        <v>46597</v>
      </c>
      <c r="H113" s="46">
        <f t="shared" si="127"/>
        <v>46598</v>
      </c>
      <c r="I113" s="46">
        <f t="shared" si="127"/>
        <v>46599</v>
      </c>
      <c r="J113" s="46">
        <f t="shared" si="127"/>
        <v>46600</v>
      </c>
      <c r="K113" s="46">
        <f t="shared" si="127"/>
        <v>46601</v>
      </c>
      <c r="L113" s="46">
        <f t="shared" si="127"/>
        <v>46602</v>
      </c>
      <c r="M113" s="46">
        <f t="shared" si="127"/>
        <v>46603</v>
      </c>
      <c r="N113" s="46">
        <f t="shared" si="127"/>
        <v>46604</v>
      </c>
      <c r="O113" s="46">
        <f t="shared" si="127"/>
        <v>46605</v>
      </c>
      <c r="P113" s="46">
        <f t="shared" si="127"/>
        <v>46606</v>
      </c>
      <c r="Q113" s="46">
        <f t="shared" si="126"/>
        <v>46607</v>
      </c>
      <c r="R113" s="46">
        <f t="shared" si="126"/>
        <v>46608</v>
      </c>
      <c r="S113" s="46">
        <f t="shared" si="126"/>
        <v>46609</v>
      </c>
      <c r="T113" s="46">
        <f t="shared" si="126"/>
        <v>46610</v>
      </c>
      <c r="U113" s="46">
        <f t="shared" si="126"/>
        <v>46611</v>
      </c>
      <c r="V113" s="46">
        <f t="shared" si="126"/>
        <v>46612</v>
      </c>
      <c r="W113" s="46">
        <f t="shared" si="126"/>
        <v>46613</v>
      </c>
      <c r="X113" s="46">
        <f t="shared" si="126"/>
        <v>46614</v>
      </c>
      <c r="Y113" s="46">
        <f t="shared" si="126"/>
        <v>46615</v>
      </c>
      <c r="Z113" s="46">
        <f t="shared" si="126"/>
        <v>46616</v>
      </c>
      <c r="AA113" s="46">
        <f t="shared" si="125"/>
        <v>46617</v>
      </c>
      <c r="AB113" s="46">
        <f t="shared" si="126"/>
        <v>46618</v>
      </c>
      <c r="AC113" s="46">
        <f t="shared" si="126"/>
        <v>46619</v>
      </c>
      <c r="AD113" s="46">
        <f t="shared" si="126"/>
        <v>46620</v>
      </c>
      <c r="AE113" s="46">
        <f t="shared" si="126"/>
        <v>46621</v>
      </c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56"/>
      <c r="AQ113" s="18"/>
      <c r="AR113" s="18"/>
      <c r="AS113" s="18"/>
      <c r="AT113" s="18"/>
      <c r="AU113" s="18"/>
      <c r="AV113" s="18"/>
      <c r="AW113" s="18"/>
      <c r="AX113" s="18"/>
      <c r="BG113" s="104"/>
    </row>
    <row r="114" spans="1:59" s="19" customFormat="1" ht="12.75" customHeight="1" x14ac:dyDescent="0.2">
      <c r="A114" s="44"/>
      <c r="B114" s="57"/>
      <c r="C114" s="45">
        <v>28</v>
      </c>
      <c r="D114" s="46">
        <f t="shared" si="122"/>
        <v>46622</v>
      </c>
      <c r="E114" s="46">
        <f t="shared" si="127"/>
        <v>46623</v>
      </c>
      <c r="F114" s="46">
        <f t="shared" si="127"/>
        <v>46624</v>
      </c>
      <c r="G114" s="46">
        <f t="shared" si="127"/>
        <v>46625</v>
      </c>
      <c r="H114" s="46">
        <f t="shared" si="127"/>
        <v>46626</v>
      </c>
      <c r="I114" s="46">
        <f t="shared" si="127"/>
        <v>46627</v>
      </c>
      <c r="J114" s="46">
        <f t="shared" si="127"/>
        <v>46628</v>
      </c>
      <c r="K114" s="46">
        <f t="shared" si="127"/>
        <v>46629</v>
      </c>
      <c r="L114" s="46">
        <f t="shared" si="127"/>
        <v>46630</v>
      </c>
      <c r="M114" s="46">
        <f t="shared" si="127"/>
        <v>46631</v>
      </c>
      <c r="N114" s="46">
        <f t="shared" si="127"/>
        <v>46632</v>
      </c>
      <c r="O114" s="46">
        <f t="shared" si="127"/>
        <v>46633</v>
      </c>
      <c r="P114" s="46">
        <f t="shared" si="127"/>
        <v>46634</v>
      </c>
      <c r="Q114" s="46">
        <f t="shared" si="126"/>
        <v>46635</v>
      </c>
      <c r="R114" s="46">
        <f t="shared" si="126"/>
        <v>46636</v>
      </c>
      <c r="S114" s="46">
        <f t="shared" si="126"/>
        <v>46637</v>
      </c>
      <c r="T114" s="46">
        <f t="shared" si="126"/>
        <v>46638</v>
      </c>
      <c r="U114" s="46">
        <f t="shared" si="126"/>
        <v>46639</v>
      </c>
      <c r="V114" s="46">
        <f t="shared" si="126"/>
        <v>46640</v>
      </c>
      <c r="W114" s="46">
        <f t="shared" si="126"/>
        <v>46641</v>
      </c>
      <c r="X114" s="46">
        <f t="shared" si="126"/>
        <v>46642</v>
      </c>
      <c r="Y114" s="46">
        <f t="shared" si="126"/>
        <v>46643</v>
      </c>
      <c r="Z114" s="46">
        <f t="shared" si="126"/>
        <v>46644</v>
      </c>
      <c r="AA114" s="46">
        <f t="shared" si="125"/>
        <v>46645</v>
      </c>
      <c r="AB114" s="46">
        <f t="shared" si="126"/>
        <v>46646</v>
      </c>
      <c r="AC114" s="46">
        <f t="shared" si="126"/>
        <v>46647</v>
      </c>
      <c r="AD114" s="46">
        <f t="shared" si="126"/>
        <v>46648</v>
      </c>
      <c r="AE114" s="46">
        <f t="shared" si="126"/>
        <v>46649</v>
      </c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56"/>
      <c r="AQ114" s="18"/>
      <c r="AR114" s="18"/>
      <c r="AS114" s="18"/>
      <c r="AT114" s="18"/>
      <c r="AU114" s="18"/>
      <c r="AV114" s="18"/>
      <c r="AW114" s="18"/>
      <c r="AX114" s="18"/>
      <c r="BG114" s="104"/>
    </row>
    <row r="115" spans="1:59" s="19" customFormat="1" ht="12.75" customHeight="1" x14ac:dyDescent="0.2">
      <c r="A115" s="44"/>
      <c r="B115" s="57"/>
      <c r="C115" s="45">
        <v>29</v>
      </c>
      <c r="D115" s="46">
        <f t="shared" si="122"/>
        <v>46650</v>
      </c>
      <c r="E115" s="46">
        <f t="shared" si="127"/>
        <v>46651</v>
      </c>
      <c r="F115" s="46">
        <f t="shared" si="127"/>
        <v>46652</v>
      </c>
      <c r="G115" s="46">
        <f t="shared" si="127"/>
        <v>46653</v>
      </c>
      <c r="H115" s="46">
        <f t="shared" si="127"/>
        <v>46654</v>
      </c>
      <c r="I115" s="46">
        <f t="shared" si="127"/>
        <v>46655</v>
      </c>
      <c r="J115" s="46">
        <f t="shared" si="127"/>
        <v>46656</v>
      </c>
      <c r="K115" s="46">
        <f t="shared" si="127"/>
        <v>46657</v>
      </c>
      <c r="L115" s="46">
        <f t="shared" si="127"/>
        <v>46658</v>
      </c>
      <c r="M115" s="46">
        <f t="shared" si="127"/>
        <v>46659</v>
      </c>
      <c r="N115" s="46">
        <f t="shared" si="127"/>
        <v>46660</v>
      </c>
      <c r="O115" s="46">
        <f t="shared" si="127"/>
        <v>46661</v>
      </c>
      <c r="P115" s="46">
        <f t="shared" si="127"/>
        <v>46662</v>
      </c>
      <c r="Q115" s="46">
        <f t="shared" si="126"/>
        <v>46663</v>
      </c>
      <c r="R115" s="46">
        <f t="shared" si="126"/>
        <v>46664</v>
      </c>
      <c r="S115" s="46">
        <f t="shared" si="126"/>
        <v>46665</v>
      </c>
      <c r="T115" s="46">
        <f t="shared" si="126"/>
        <v>46666</v>
      </c>
      <c r="U115" s="46">
        <f t="shared" si="126"/>
        <v>46667</v>
      </c>
      <c r="V115" s="46">
        <f t="shared" si="126"/>
        <v>46668</v>
      </c>
      <c r="W115" s="46">
        <f t="shared" si="126"/>
        <v>46669</v>
      </c>
      <c r="X115" s="46">
        <f t="shared" si="126"/>
        <v>46670</v>
      </c>
      <c r="Y115" s="46">
        <f t="shared" si="126"/>
        <v>46671</v>
      </c>
      <c r="Z115" s="46">
        <f t="shared" si="126"/>
        <v>46672</v>
      </c>
      <c r="AA115" s="46">
        <f t="shared" si="125"/>
        <v>46673</v>
      </c>
      <c r="AB115" s="46">
        <f t="shared" si="126"/>
        <v>46674</v>
      </c>
      <c r="AC115" s="46">
        <f t="shared" si="126"/>
        <v>46675</v>
      </c>
      <c r="AD115" s="46">
        <f t="shared" si="126"/>
        <v>46676</v>
      </c>
      <c r="AE115" s="46">
        <f t="shared" si="126"/>
        <v>46677</v>
      </c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56"/>
      <c r="AQ115" s="18"/>
      <c r="AR115" s="18"/>
      <c r="AS115" s="18"/>
      <c r="AT115" s="18"/>
      <c r="AU115" s="18"/>
      <c r="AV115" s="18"/>
      <c r="AW115" s="18"/>
      <c r="AX115" s="18"/>
      <c r="BG115" s="104"/>
    </row>
    <row r="116" spans="1:59" s="19" customFormat="1" ht="12.75" customHeight="1" x14ac:dyDescent="0.2">
      <c r="A116" s="44"/>
      <c r="B116" s="57"/>
      <c r="C116" s="45">
        <v>30</v>
      </c>
      <c r="D116" s="46">
        <f t="shared" si="122"/>
        <v>46678</v>
      </c>
      <c r="E116" s="46">
        <f t="shared" si="127"/>
        <v>46679</v>
      </c>
      <c r="F116" s="46">
        <f t="shared" si="127"/>
        <v>46680</v>
      </c>
      <c r="G116" s="46">
        <f t="shared" si="127"/>
        <v>46681</v>
      </c>
      <c r="H116" s="46">
        <f t="shared" si="127"/>
        <v>46682</v>
      </c>
      <c r="I116" s="46">
        <f t="shared" si="127"/>
        <v>46683</v>
      </c>
      <c r="J116" s="46">
        <f t="shared" si="127"/>
        <v>46684</v>
      </c>
      <c r="K116" s="46">
        <f t="shared" si="127"/>
        <v>46685</v>
      </c>
      <c r="L116" s="46">
        <f t="shared" si="127"/>
        <v>46686</v>
      </c>
      <c r="M116" s="46">
        <f t="shared" si="127"/>
        <v>46687</v>
      </c>
      <c r="N116" s="46">
        <f t="shared" si="127"/>
        <v>46688</v>
      </c>
      <c r="O116" s="46">
        <f t="shared" si="127"/>
        <v>46689</v>
      </c>
      <c r="P116" s="46">
        <f t="shared" si="127"/>
        <v>46690</v>
      </c>
      <c r="Q116" s="46">
        <f t="shared" si="126"/>
        <v>46691</v>
      </c>
      <c r="R116" s="46">
        <f t="shared" si="126"/>
        <v>46692</v>
      </c>
      <c r="S116" s="46">
        <f t="shared" si="126"/>
        <v>46693</v>
      </c>
      <c r="T116" s="46">
        <f t="shared" si="126"/>
        <v>46694</v>
      </c>
      <c r="U116" s="46">
        <f t="shared" si="126"/>
        <v>46695</v>
      </c>
      <c r="V116" s="46">
        <f t="shared" si="126"/>
        <v>46696</v>
      </c>
      <c r="W116" s="46">
        <f t="shared" si="126"/>
        <v>46697</v>
      </c>
      <c r="X116" s="46">
        <f t="shared" si="126"/>
        <v>46698</v>
      </c>
      <c r="Y116" s="46">
        <f t="shared" si="126"/>
        <v>46699</v>
      </c>
      <c r="Z116" s="46">
        <f t="shared" si="126"/>
        <v>46700</v>
      </c>
      <c r="AA116" s="46">
        <f t="shared" si="125"/>
        <v>46701</v>
      </c>
      <c r="AB116" s="46">
        <f t="shared" si="126"/>
        <v>46702</v>
      </c>
      <c r="AC116" s="46">
        <f t="shared" si="126"/>
        <v>46703</v>
      </c>
      <c r="AD116" s="46">
        <f t="shared" si="126"/>
        <v>46704</v>
      </c>
      <c r="AE116" s="46">
        <f t="shared" si="126"/>
        <v>46705</v>
      </c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56"/>
      <c r="AQ116" s="18"/>
      <c r="AR116" s="18"/>
      <c r="AS116" s="18"/>
      <c r="AT116" s="18"/>
      <c r="AU116" s="18"/>
      <c r="AV116" s="18"/>
      <c r="AW116" s="18"/>
      <c r="AX116" s="18"/>
      <c r="BG116" s="104"/>
    </row>
    <row r="117" spans="1:59" s="19" customFormat="1" ht="12.75" customHeight="1" x14ac:dyDescent="0.2">
      <c r="A117" s="44"/>
      <c r="B117" s="57"/>
      <c r="C117" s="45">
        <v>31</v>
      </c>
      <c r="D117" s="46">
        <f t="shared" si="122"/>
        <v>46706</v>
      </c>
      <c r="E117" s="46">
        <f t="shared" si="127"/>
        <v>46707</v>
      </c>
      <c r="F117" s="46">
        <f t="shared" si="127"/>
        <v>46708</v>
      </c>
      <c r="G117" s="46">
        <f t="shared" si="127"/>
        <v>46709</v>
      </c>
      <c r="H117" s="46">
        <f t="shared" si="127"/>
        <v>46710</v>
      </c>
      <c r="I117" s="46">
        <f t="shared" si="127"/>
        <v>46711</v>
      </c>
      <c r="J117" s="46">
        <f t="shared" si="127"/>
        <v>46712</v>
      </c>
      <c r="K117" s="46">
        <f t="shared" si="127"/>
        <v>46713</v>
      </c>
      <c r="L117" s="46">
        <f t="shared" si="127"/>
        <v>46714</v>
      </c>
      <c r="M117" s="46">
        <f t="shared" si="127"/>
        <v>46715</v>
      </c>
      <c r="N117" s="46">
        <f t="shared" si="127"/>
        <v>46716</v>
      </c>
      <c r="O117" s="46">
        <f t="shared" si="127"/>
        <v>46717</v>
      </c>
      <c r="P117" s="46">
        <f t="shared" si="127"/>
        <v>46718</v>
      </c>
      <c r="Q117" s="46">
        <f t="shared" si="126"/>
        <v>46719</v>
      </c>
      <c r="R117" s="46">
        <f t="shared" si="126"/>
        <v>46720</v>
      </c>
      <c r="S117" s="46">
        <f t="shared" si="126"/>
        <v>46721</v>
      </c>
      <c r="T117" s="46">
        <f t="shared" si="126"/>
        <v>46722</v>
      </c>
      <c r="U117" s="46">
        <f t="shared" si="126"/>
        <v>46723</v>
      </c>
      <c r="V117" s="46">
        <f t="shared" si="126"/>
        <v>46724</v>
      </c>
      <c r="W117" s="46">
        <f t="shared" si="126"/>
        <v>46725</v>
      </c>
      <c r="X117" s="46">
        <f t="shared" si="126"/>
        <v>46726</v>
      </c>
      <c r="Y117" s="46">
        <f t="shared" si="126"/>
        <v>46727</v>
      </c>
      <c r="Z117" s="46">
        <f t="shared" si="126"/>
        <v>46728</v>
      </c>
      <c r="AA117" s="46">
        <f t="shared" si="125"/>
        <v>46729</v>
      </c>
      <c r="AB117" s="46">
        <f t="shared" si="126"/>
        <v>46730</v>
      </c>
      <c r="AC117" s="46">
        <f t="shared" si="126"/>
        <v>46731</v>
      </c>
      <c r="AD117" s="46">
        <f t="shared" si="126"/>
        <v>46732</v>
      </c>
      <c r="AE117" s="46">
        <f t="shared" si="126"/>
        <v>46733</v>
      </c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56"/>
      <c r="AQ117" s="18"/>
      <c r="AR117" s="18"/>
      <c r="AS117" s="18"/>
      <c r="AT117" s="18"/>
      <c r="AU117" s="18"/>
      <c r="AV117" s="18"/>
      <c r="AW117" s="18"/>
      <c r="AX117" s="18"/>
      <c r="BG117" s="104"/>
    </row>
    <row r="118" spans="1:59" s="19" customFormat="1" ht="12.75" customHeight="1" x14ac:dyDescent="0.2">
      <c r="A118" s="44"/>
      <c r="B118" s="57"/>
      <c r="C118" s="45">
        <v>32</v>
      </c>
      <c r="D118" s="46">
        <f t="shared" si="122"/>
        <v>46734</v>
      </c>
      <c r="E118" s="46">
        <f t="shared" si="127"/>
        <v>46735</v>
      </c>
      <c r="F118" s="46">
        <f t="shared" si="127"/>
        <v>46736</v>
      </c>
      <c r="G118" s="46">
        <f t="shared" si="127"/>
        <v>46737</v>
      </c>
      <c r="H118" s="46">
        <f t="shared" si="127"/>
        <v>46738</v>
      </c>
      <c r="I118" s="46">
        <f t="shared" si="127"/>
        <v>46739</v>
      </c>
      <c r="J118" s="46">
        <f t="shared" si="127"/>
        <v>46740</v>
      </c>
      <c r="K118" s="46">
        <f t="shared" si="127"/>
        <v>46741</v>
      </c>
      <c r="L118" s="46">
        <f t="shared" si="127"/>
        <v>46742</v>
      </c>
      <c r="M118" s="46">
        <f t="shared" si="127"/>
        <v>46743</v>
      </c>
      <c r="N118" s="46">
        <f t="shared" si="127"/>
        <v>46744</v>
      </c>
      <c r="O118" s="46">
        <f t="shared" si="127"/>
        <v>46745</v>
      </c>
      <c r="P118" s="46">
        <f t="shared" si="127"/>
        <v>46746</v>
      </c>
      <c r="Q118" s="46">
        <f t="shared" si="126"/>
        <v>46747</v>
      </c>
      <c r="R118" s="46">
        <f t="shared" si="126"/>
        <v>46748</v>
      </c>
      <c r="S118" s="46">
        <f t="shared" si="126"/>
        <v>46749</v>
      </c>
      <c r="T118" s="46">
        <f t="shared" si="126"/>
        <v>46750</v>
      </c>
      <c r="U118" s="46">
        <f t="shared" si="126"/>
        <v>46751</v>
      </c>
      <c r="V118" s="46">
        <f t="shared" si="126"/>
        <v>46752</v>
      </c>
      <c r="W118" s="46">
        <f t="shared" si="126"/>
        <v>46753</v>
      </c>
      <c r="X118" s="46">
        <f t="shared" si="126"/>
        <v>46754</v>
      </c>
      <c r="Y118" s="46">
        <f t="shared" si="126"/>
        <v>46755</v>
      </c>
      <c r="Z118" s="46">
        <f t="shared" si="126"/>
        <v>46756</v>
      </c>
      <c r="AA118" s="46">
        <f t="shared" si="125"/>
        <v>46757</v>
      </c>
      <c r="AB118" s="46">
        <f t="shared" si="126"/>
        <v>46758</v>
      </c>
      <c r="AC118" s="46">
        <f t="shared" si="126"/>
        <v>46759</v>
      </c>
      <c r="AD118" s="46">
        <f t="shared" si="126"/>
        <v>46760</v>
      </c>
      <c r="AE118" s="46">
        <f t="shared" si="126"/>
        <v>46761</v>
      </c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56"/>
      <c r="AQ118" s="18"/>
      <c r="AR118" s="18"/>
      <c r="AS118" s="18"/>
      <c r="AT118" s="18"/>
      <c r="AU118" s="18"/>
      <c r="AV118" s="18"/>
      <c r="AW118" s="18"/>
      <c r="AX118" s="18"/>
      <c r="BG118" s="104"/>
    </row>
    <row r="119" spans="1:59" s="19" customFormat="1" ht="12.75" customHeight="1" x14ac:dyDescent="0.2">
      <c r="A119" s="44"/>
      <c r="B119" s="57"/>
      <c r="C119" s="45">
        <v>33</v>
      </c>
      <c r="D119" s="46">
        <f t="shared" si="122"/>
        <v>46762</v>
      </c>
      <c r="E119" s="46">
        <f t="shared" si="127"/>
        <v>46763</v>
      </c>
      <c r="F119" s="46">
        <f t="shared" si="127"/>
        <v>46764</v>
      </c>
      <c r="G119" s="46">
        <f t="shared" si="127"/>
        <v>46765</v>
      </c>
      <c r="H119" s="46">
        <f t="shared" si="127"/>
        <v>46766</v>
      </c>
      <c r="I119" s="46">
        <f t="shared" si="127"/>
        <v>46767</v>
      </c>
      <c r="J119" s="46">
        <f t="shared" si="127"/>
        <v>46768</v>
      </c>
      <c r="K119" s="46">
        <f t="shared" si="127"/>
        <v>46769</v>
      </c>
      <c r="L119" s="46">
        <f t="shared" si="127"/>
        <v>46770</v>
      </c>
      <c r="M119" s="46">
        <f t="shared" si="127"/>
        <v>46771</v>
      </c>
      <c r="N119" s="46">
        <f t="shared" si="127"/>
        <v>46772</v>
      </c>
      <c r="O119" s="46">
        <f t="shared" si="127"/>
        <v>46773</v>
      </c>
      <c r="P119" s="46">
        <f t="shared" si="127"/>
        <v>46774</v>
      </c>
      <c r="Q119" s="46">
        <f t="shared" si="126"/>
        <v>46775</v>
      </c>
      <c r="R119" s="46">
        <f t="shared" si="126"/>
        <v>46776</v>
      </c>
      <c r="S119" s="46">
        <f t="shared" si="126"/>
        <v>46777</v>
      </c>
      <c r="T119" s="46">
        <f t="shared" si="126"/>
        <v>46778</v>
      </c>
      <c r="U119" s="46">
        <f t="shared" si="126"/>
        <v>46779</v>
      </c>
      <c r="V119" s="46">
        <f t="shared" si="126"/>
        <v>46780</v>
      </c>
      <c r="W119" s="46">
        <f t="shared" si="126"/>
        <v>46781</v>
      </c>
      <c r="X119" s="46">
        <f t="shared" si="126"/>
        <v>46782</v>
      </c>
      <c r="Y119" s="46">
        <f t="shared" si="126"/>
        <v>46783</v>
      </c>
      <c r="Z119" s="46">
        <f t="shared" si="126"/>
        <v>46784</v>
      </c>
      <c r="AA119" s="46">
        <f t="shared" si="126"/>
        <v>46785</v>
      </c>
      <c r="AB119" s="46">
        <f t="shared" si="126"/>
        <v>46786</v>
      </c>
      <c r="AC119" s="46">
        <f t="shared" si="126"/>
        <v>46787</v>
      </c>
      <c r="AD119" s="46">
        <f t="shared" si="126"/>
        <v>46788</v>
      </c>
      <c r="AE119" s="46">
        <f t="shared" si="126"/>
        <v>46789</v>
      </c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56"/>
      <c r="AQ119" s="18"/>
      <c r="AR119" s="18"/>
      <c r="AS119" s="18"/>
      <c r="AT119" s="18"/>
      <c r="AU119" s="18"/>
      <c r="AV119" s="18"/>
      <c r="AW119" s="18"/>
      <c r="AX119" s="18"/>
      <c r="BG119" s="104"/>
    </row>
    <row r="120" spans="1:59" s="19" customFormat="1" ht="12.75" customHeight="1" x14ac:dyDescent="0.2">
      <c r="A120" s="44"/>
      <c r="B120" s="57"/>
      <c r="C120" s="45">
        <v>34</v>
      </c>
      <c r="D120" s="46">
        <f t="shared" si="122"/>
        <v>46790</v>
      </c>
      <c r="E120" s="46">
        <f t="shared" si="127"/>
        <v>46791</v>
      </c>
      <c r="F120" s="46">
        <f t="shared" si="127"/>
        <v>46792</v>
      </c>
      <c r="G120" s="46">
        <f t="shared" si="127"/>
        <v>46793</v>
      </c>
      <c r="H120" s="46">
        <f t="shared" si="127"/>
        <v>46794</v>
      </c>
      <c r="I120" s="46">
        <f t="shared" si="127"/>
        <v>46795</v>
      </c>
      <c r="J120" s="46">
        <f t="shared" si="127"/>
        <v>46796</v>
      </c>
      <c r="K120" s="46">
        <f t="shared" si="127"/>
        <v>46797</v>
      </c>
      <c r="L120" s="46">
        <f t="shared" si="127"/>
        <v>46798</v>
      </c>
      <c r="M120" s="46">
        <f t="shared" si="127"/>
        <v>46799</v>
      </c>
      <c r="N120" s="46">
        <f t="shared" si="127"/>
        <v>46800</v>
      </c>
      <c r="O120" s="46">
        <f t="shared" si="127"/>
        <v>46801</v>
      </c>
      <c r="P120" s="46">
        <f t="shared" si="127"/>
        <v>46802</v>
      </c>
      <c r="Q120" s="46">
        <f t="shared" si="127"/>
        <v>46803</v>
      </c>
      <c r="R120" s="46">
        <f t="shared" si="127"/>
        <v>46804</v>
      </c>
      <c r="S120" s="46">
        <f t="shared" si="127"/>
        <v>46805</v>
      </c>
      <c r="T120" s="46">
        <f t="shared" si="127"/>
        <v>46806</v>
      </c>
      <c r="U120" s="46">
        <f t="shared" ref="Q120:AE126" si="128">T120+1</f>
        <v>46807</v>
      </c>
      <c r="V120" s="46">
        <f t="shared" si="128"/>
        <v>46808</v>
      </c>
      <c r="W120" s="46">
        <f t="shared" si="128"/>
        <v>46809</v>
      </c>
      <c r="X120" s="46">
        <f t="shared" si="128"/>
        <v>46810</v>
      </c>
      <c r="Y120" s="46">
        <f t="shared" si="128"/>
        <v>46811</v>
      </c>
      <c r="Z120" s="46">
        <f t="shared" si="128"/>
        <v>46812</v>
      </c>
      <c r="AA120" s="46">
        <f t="shared" si="128"/>
        <v>46813</v>
      </c>
      <c r="AB120" s="46">
        <f t="shared" si="128"/>
        <v>46814</v>
      </c>
      <c r="AC120" s="46">
        <f t="shared" si="128"/>
        <v>46815</v>
      </c>
      <c r="AD120" s="46">
        <f t="shared" si="128"/>
        <v>46816</v>
      </c>
      <c r="AE120" s="46">
        <f t="shared" si="128"/>
        <v>46817</v>
      </c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56"/>
      <c r="AQ120" s="18"/>
      <c r="AR120" s="18"/>
      <c r="AS120" s="18"/>
      <c r="AT120" s="18"/>
      <c r="AU120" s="18"/>
      <c r="AV120" s="18"/>
      <c r="AW120" s="18"/>
      <c r="AX120" s="18"/>
      <c r="BG120" s="104"/>
    </row>
    <row r="121" spans="1:59" s="19" customFormat="1" ht="12.75" customHeight="1" x14ac:dyDescent="0.2">
      <c r="A121" s="44"/>
      <c r="B121" s="57"/>
      <c r="C121" s="45">
        <v>35</v>
      </c>
      <c r="D121" s="46">
        <f t="shared" si="122"/>
        <v>46818</v>
      </c>
      <c r="E121" s="46">
        <f t="shared" ref="E121:T126" si="129">D121+1</f>
        <v>46819</v>
      </c>
      <c r="F121" s="46">
        <f t="shared" si="129"/>
        <v>46820</v>
      </c>
      <c r="G121" s="46">
        <f t="shared" si="129"/>
        <v>46821</v>
      </c>
      <c r="H121" s="46">
        <f t="shared" si="129"/>
        <v>46822</v>
      </c>
      <c r="I121" s="46">
        <f t="shared" si="129"/>
        <v>46823</v>
      </c>
      <c r="J121" s="46">
        <f t="shared" si="129"/>
        <v>46824</v>
      </c>
      <c r="K121" s="46">
        <f t="shared" si="129"/>
        <v>46825</v>
      </c>
      <c r="L121" s="46">
        <f t="shared" si="129"/>
        <v>46826</v>
      </c>
      <c r="M121" s="46">
        <f t="shared" si="129"/>
        <v>46827</v>
      </c>
      <c r="N121" s="46">
        <f t="shared" si="129"/>
        <v>46828</v>
      </c>
      <c r="O121" s="46">
        <f t="shared" si="129"/>
        <v>46829</v>
      </c>
      <c r="P121" s="46">
        <f t="shared" si="129"/>
        <v>46830</v>
      </c>
      <c r="Q121" s="46">
        <f t="shared" si="128"/>
        <v>46831</v>
      </c>
      <c r="R121" s="46">
        <f t="shared" si="128"/>
        <v>46832</v>
      </c>
      <c r="S121" s="46">
        <f t="shared" si="128"/>
        <v>46833</v>
      </c>
      <c r="T121" s="46">
        <f t="shared" si="128"/>
        <v>46834</v>
      </c>
      <c r="U121" s="46">
        <f t="shared" si="128"/>
        <v>46835</v>
      </c>
      <c r="V121" s="46">
        <f t="shared" si="128"/>
        <v>46836</v>
      </c>
      <c r="W121" s="46">
        <f t="shared" si="128"/>
        <v>46837</v>
      </c>
      <c r="X121" s="46">
        <f t="shared" si="128"/>
        <v>46838</v>
      </c>
      <c r="Y121" s="46">
        <f t="shared" si="128"/>
        <v>46839</v>
      </c>
      <c r="Z121" s="46">
        <f t="shared" si="128"/>
        <v>46840</v>
      </c>
      <c r="AA121" s="46">
        <f t="shared" si="128"/>
        <v>46841</v>
      </c>
      <c r="AB121" s="46">
        <f t="shared" si="128"/>
        <v>46842</v>
      </c>
      <c r="AC121" s="46">
        <f t="shared" si="128"/>
        <v>46843</v>
      </c>
      <c r="AD121" s="46">
        <f t="shared" si="128"/>
        <v>46844</v>
      </c>
      <c r="AE121" s="46">
        <f t="shared" si="128"/>
        <v>46845</v>
      </c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56"/>
      <c r="AQ121" s="18"/>
      <c r="AR121" s="18"/>
      <c r="AS121" s="18"/>
      <c r="AT121" s="18"/>
      <c r="AU121" s="18"/>
      <c r="AV121" s="18"/>
      <c r="AW121" s="18"/>
      <c r="AX121" s="18"/>
      <c r="AZ121" s="18"/>
      <c r="BG121" s="104"/>
    </row>
    <row r="122" spans="1:59" s="19" customFormat="1" ht="12.75" customHeight="1" x14ac:dyDescent="0.2">
      <c r="A122" s="44"/>
      <c r="B122" s="57"/>
      <c r="C122" s="45">
        <v>36</v>
      </c>
      <c r="D122" s="46">
        <f t="shared" si="122"/>
        <v>46846</v>
      </c>
      <c r="E122" s="46">
        <f t="shared" si="129"/>
        <v>46847</v>
      </c>
      <c r="F122" s="46">
        <f t="shared" si="129"/>
        <v>46848</v>
      </c>
      <c r="G122" s="46">
        <f t="shared" si="129"/>
        <v>46849</v>
      </c>
      <c r="H122" s="46">
        <f t="shared" si="129"/>
        <v>46850</v>
      </c>
      <c r="I122" s="46">
        <f t="shared" si="129"/>
        <v>46851</v>
      </c>
      <c r="J122" s="46">
        <f t="shared" si="129"/>
        <v>46852</v>
      </c>
      <c r="K122" s="46">
        <f t="shared" si="129"/>
        <v>46853</v>
      </c>
      <c r="L122" s="46">
        <f t="shared" si="129"/>
        <v>46854</v>
      </c>
      <c r="M122" s="46">
        <f t="shared" si="129"/>
        <v>46855</v>
      </c>
      <c r="N122" s="46">
        <f t="shared" si="129"/>
        <v>46856</v>
      </c>
      <c r="O122" s="46">
        <f t="shared" si="129"/>
        <v>46857</v>
      </c>
      <c r="P122" s="46">
        <f t="shared" si="129"/>
        <v>46858</v>
      </c>
      <c r="Q122" s="46">
        <f t="shared" si="128"/>
        <v>46859</v>
      </c>
      <c r="R122" s="46">
        <f t="shared" si="128"/>
        <v>46860</v>
      </c>
      <c r="S122" s="46">
        <f t="shared" si="128"/>
        <v>46861</v>
      </c>
      <c r="T122" s="46">
        <f t="shared" si="128"/>
        <v>46862</v>
      </c>
      <c r="U122" s="46">
        <f t="shared" si="128"/>
        <v>46863</v>
      </c>
      <c r="V122" s="46">
        <f t="shared" si="128"/>
        <v>46864</v>
      </c>
      <c r="W122" s="46">
        <f t="shared" si="128"/>
        <v>46865</v>
      </c>
      <c r="X122" s="46">
        <f t="shared" si="128"/>
        <v>46866</v>
      </c>
      <c r="Y122" s="46">
        <f t="shared" si="128"/>
        <v>46867</v>
      </c>
      <c r="Z122" s="46">
        <f t="shared" si="128"/>
        <v>46868</v>
      </c>
      <c r="AA122" s="46">
        <f t="shared" si="128"/>
        <v>46869</v>
      </c>
      <c r="AB122" s="46">
        <f t="shared" si="128"/>
        <v>46870</v>
      </c>
      <c r="AC122" s="46">
        <f t="shared" si="128"/>
        <v>46871</v>
      </c>
      <c r="AD122" s="46">
        <f t="shared" si="128"/>
        <v>46872</v>
      </c>
      <c r="AE122" s="46">
        <f t="shared" si="128"/>
        <v>46873</v>
      </c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56"/>
      <c r="AQ122" s="18"/>
      <c r="AR122" s="18"/>
      <c r="AS122" s="18"/>
      <c r="AT122" s="18"/>
      <c r="AU122" s="18"/>
      <c r="AV122" s="18"/>
      <c r="AW122" s="18"/>
      <c r="AX122" s="18"/>
      <c r="AZ122" s="18"/>
      <c r="BG122" s="104"/>
    </row>
    <row r="123" spans="1:59" s="19" customFormat="1" ht="12.75" customHeight="1" x14ac:dyDescent="0.2">
      <c r="A123" s="44"/>
      <c r="B123" s="57"/>
      <c r="C123" s="45">
        <v>37</v>
      </c>
      <c r="D123" s="46">
        <f t="shared" si="122"/>
        <v>46874</v>
      </c>
      <c r="E123" s="46">
        <f t="shared" si="129"/>
        <v>46875</v>
      </c>
      <c r="F123" s="46">
        <f t="shared" si="129"/>
        <v>46876</v>
      </c>
      <c r="G123" s="46">
        <f t="shared" si="129"/>
        <v>46877</v>
      </c>
      <c r="H123" s="46">
        <f t="shared" si="129"/>
        <v>46878</v>
      </c>
      <c r="I123" s="46">
        <f t="shared" si="129"/>
        <v>46879</v>
      </c>
      <c r="J123" s="46">
        <f t="shared" si="129"/>
        <v>46880</v>
      </c>
      <c r="K123" s="46">
        <f t="shared" si="129"/>
        <v>46881</v>
      </c>
      <c r="L123" s="46">
        <f t="shared" si="129"/>
        <v>46882</v>
      </c>
      <c r="M123" s="46">
        <f t="shared" si="129"/>
        <v>46883</v>
      </c>
      <c r="N123" s="46">
        <f t="shared" si="129"/>
        <v>46884</v>
      </c>
      <c r="O123" s="46">
        <f t="shared" si="129"/>
        <v>46885</v>
      </c>
      <c r="P123" s="46">
        <f t="shared" si="129"/>
        <v>46886</v>
      </c>
      <c r="Q123" s="46">
        <f t="shared" si="128"/>
        <v>46887</v>
      </c>
      <c r="R123" s="46">
        <f t="shared" si="128"/>
        <v>46888</v>
      </c>
      <c r="S123" s="46">
        <f t="shared" si="128"/>
        <v>46889</v>
      </c>
      <c r="T123" s="46">
        <f t="shared" si="128"/>
        <v>46890</v>
      </c>
      <c r="U123" s="46">
        <f t="shared" si="128"/>
        <v>46891</v>
      </c>
      <c r="V123" s="46">
        <f t="shared" si="128"/>
        <v>46892</v>
      </c>
      <c r="W123" s="46">
        <f t="shared" si="128"/>
        <v>46893</v>
      </c>
      <c r="X123" s="46">
        <f t="shared" si="128"/>
        <v>46894</v>
      </c>
      <c r="Y123" s="46">
        <f t="shared" si="128"/>
        <v>46895</v>
      </c>
      <c r="Z123" s="46">
        <f t="shared" si="128"/>
        <v>46896</v>
      </c>
      <c r="AA123" s="46">
        <f t="shared" si="128"/>
        <v>46897</v>
      </c>
      <c r="AB123" s="46">
        <f t="shared" si="128"/>
        <v>46898</v>
      </c>
      <c r="AC123" s="46">
        <f t="shared" si="128"/>
        <v>46899</v>
      </c>
      <c r="AD123" s="46">
        <f t="shared" si="128"/>
        <v>46900</v>
      </c>
      <c r="AE123" s="46">
        <f t="shared" si="128"/>
        <v>46901</v>
      </c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56"/>
      <c r="AQ123" s="18"/>
      <c r="AR123" s="18"/>
      <c r="AS123" s="18"/>
      <c r="AT123" s="18"/>
      <c r="AU123" s="18"/>
      <c r="AV123" s="18"/>
      <c r="AW123" s="18"/>
      <c r="AX123" s="18"/>
      <c r="AZ123" s="18"/>
      <c r="BG123" s="104"/>
    </row>
    <row r="124" spans="1:59" s="19" customFormat="1" ht="12.75" customHeight="1" x14ac:dyDescent="0.2">
      <c r="A124" s="44"/>
      <c r="B124" s="57"/>
      <c r="C124" s="45">
        <v>38</v>
      </c>
      <c r="D124" s="46">
        <f t="shared" si="122"/>
        <v>46902</v>
      </c>
      <c r="E124" s="46">
        <f t="shared" si="129"/>
        <v>46903</v>
      </c>
      <c r="F124" s="46">
        <f t="shared" si="129"/>
        <v>46904</v>
      </c>
      <c r="G124" s="46">
        <f t="shared" si="129"/>
        <v>46905</v>
      </c>
      <c r="H124" s="46">
        <f t="shared" si="129"/>
        <v>46906</v>
      </c>
      <c r="I124" s="46">
        <f t="shared" si="129"/>
        <v>46907</v>
      </c>
      <c r="J124" s="46">
        <f t="shared" si="129"/>
        <v>46908</v>
      </c>
      <c r="K124" s="46">
        <f t="shared" si="129"/>
        <v>46909</v>
      </c>
      <c r="L124" s="46">
        <f t="shared" si="129"/>
        <v>46910</v>
      </c>
      <c r="M124" s="46">
        <f t="shared" si="129"/>
        <v>46911</v>
      </c>
      <c r="N124" s="46">
        <f t="shared" si="129"/>
        <v>46912</v>
      </c>
      <c r="O124" s="46">
        <f t="shared" si="129"/>
        <v>46913</v>
      </c>
      <c r="P124" s="46">
        <f t="shared" si="129"/>
        <v>46914</v>
      </c>
      <c r="Q124" s="46">
        <f t="shared" si="128"/>
        <v>46915</v>
      </c>
      <c r="R124" s="46">
        <f t="shared" si="128"/>
        <v>46916</v>
      </c>
      <c r="S124" s="46">
        <f t="shared" si="128"/>
        <v>46917</v>
      </c>
      <c r="T124" s="46">
        <f t="shared" si="128"/>
        <v>46918</v>
      </c>
      <c r="U124" s="46">
        <f t="shared" si="128"/>
        <v>46919</v>
      </c>
      <c r="V124" s="46">
        <f t="shared" si="128"/>
        <v>46920</v>
      </c>
      <c r="W124" s="46">
        <f t="shared" si="128"/>
        <v>46921</v>
      </c>
      <c r="X124" s="46">
        <f t="shared" si="128"/>
        <v>46922</v>
      </c>
      <c r="Y124" s="46">
        <f t="shared" si="128"/>
        <v>46923</v>
      </c>
      <c r="Z124" s="46">
        <f t="shared" si="128"/>
        <v>46924</v>
      </c>
      <c r="AA124" s="46">
        <f t="shared" si="128"/>
        <v>46925</v>
      </c>
      <c r="AB124" s="46">
        <f t="shared" si="128"/>
        <v>46926</v>
      </c>
      <c r="AC124" s="46">
        <f t="shared" si="128"/>
        <v>46927</v>
      </c>
      <c r="AD124" s="46">
        <f t="shared" si="128"/>
        <v>46928</v>
      </c>
      <c r="AE124" s="46">
        <f t="shared" si="128"/>
        <v>46929</v>
      </c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56"/>
      <c r="AQ124" s="18"/>
      <c r="AR124" s="18"/>
      <c r="AS124" s="18"/>
      <c r="AT124" s="18"/>
      <c r="AU124" s="18"/>
      <c r="AV124" s="18"/>
      <c r="AW124" s="18"/>
      <c r="AX124" s="18"/>
      <c r="AZ124" s="18"/>
      <c r="BG124" s="104"/>
    </row>
    <row r="125" spans="1:59" s="19" customFormat="1" ht="12.75" customHeight="1" x14ac:dyDescent="0.2">
      <c r="A125" s="44"/>
      <c r="B125" s="57"/>
      <c r="C125" s="45">
        <v>39</v>
      </c>
      <c r="D125" s="46">
        <f t="shared" si="122"/>
        <v>46930</v>
      </c>
      <c r="E125" s="46">
        <f t="shared" si="129"/>
        <v>46931</v>
      </c>
      <c r="F125" s="46">
        <f t="shared" si="129"/>
        <v>46932</v>
      </c>
      <c r="G125" s="46">
        <f t="shared" si="129"/>
        <v>46933</v>
      </c>
      <c r="H125" s="46">
        <f t="shared" si="129"/>
        <v>46934</v>
      </c>
      <c r="I125" s="46">
        <f t="shared" si="129"/>
        <v>46935</v>
      </c>
      <c r="J125" s="46">
        <f t="shared" si="129"/>
        <v>46936</v>
      </c>
      <c r="K125" s="46">
        <f t="shared" si="129"/>
        <v>46937</v>
      </c>
      <c r="L125" s="46">
        <f t="shared" si="129"/>
        <v>46938</v>
      </c>
      <c r="M125" s="46">
        <f t="shared" si="129"/>
        <v>46939</v>
      </c>
      <c r="N125" s="46">
        <f t="shared" si="129"/>
        <v>46940</v>
      </c>
      <c r="O125" s="46">
        <f t="shared" si="129"/>
        <v>46941</v>
      </c>
      <c r="P125" s="46">
        <f t="shared" si="129"/>
        <v>46942</v>
      </c>
      <c r="Q125" s="46">
        <f t="shared" si="129"/>
        <v>46943</v>
      </c>
      <c r="R125" s="46">
        <f t="shared" si="129"/>
        <v>46944</v>
      </c>
      <c r="S125" s="46">
        <f t="shared" si="129"/>
        <v>46945</v>
      </c>
      <c r="T125" s="46">
        <f t="shared" si="129"/>
        <v>46946</v>
      </c>
      <c r="U125" s="46">
        <f t="shared" si="128"/>
        <v>46947</v>
      </c>
      <c r="V125" s="46">
        <f t="shared" si="128"/>
        <v>46948</v>
      </c>
      <c r="W125" s="46">
        <f t="shared" si="128"/>
        <v>46949</v>
      </c>
      <c r="X125" s="46">
        <f t="shared" si="128"/>
        <v>46950</v>
      </c>
      <c r="Y125" s="46">
        <f t="shared" si="128"/>
        <v>46951</v>
      </c>
      <c r="Z125" s="46">
        <f t="shared" si="128"/>
        <v>46952</v>
      </c>
      <c r="AA125" s="46">
        <f t="shared" si="128"/>
        <v>46953</v>
      </c>
      <c r="AB125" s="46">
        <f t="shared" si="128"/>
        <v>46954</v>
      </c>
      <c r="AC125" s="46">
        <f t="shared" si="128"/>
        <v>46955</v>
      </c>
      <c r="AD125" s="46">
        <f t="shared" si="128"/>
        <v>46956</v>
      </c>
      <c r="AE125" s="46">
        <f t="shared" si="128"/>
        <v>46957</v>
      </c>
      <c r="AF125" s="44"/>
      <c r="AG125" s="44"/>
      <c r="AH125" s="44"/>
      <c r="AI125" s="44"/>
      <c r="AJ125" s="44"/>
      <c r="AK125" s="49"/>
      <c r="AL125" s="49"/>
      <c r="AM125" s="49"/>
      <c r="AN125" s="49"/>
      <c r="AO125" s="49"/>
      <c r="AP125" s="56"/>
      <c r="AQ125" s="18"/>
      <c r="AR125" s="18"/>
      <c r="AS125" s="18"/>
      <c r="AT125" s="18"/>
      <c r="AU125" s="18"/>
      <c r="AV125" s="18"/>
      <c r="AW125" s="18"/>
      <c r="AX125" s="18"/>
      <c r="AZ125" s="18"/>
      <c r="BA125" s="18"/>
      <c r="BB125" s="18"/>
      <c r="BG125" s="104"/>
    </row>
    <row r="126" spans="1:59" s="19" customFormat="1" ht="12.75" customHeight="1" x14ac:dyDescent="0.2">
      <c r="A126" s="44"/>
      <c r="B126" s="57"/>
      <c r="C126" s="45">
        <v>40</v>
      </c>
      <c r="D126" s="46">
        <f t="shared" si="122"/>
        <v>46958</v>
      </c>
      <c r="E126" s="46">
        <f t="shared" si="129"/>
        <v>46959</v>
      </c>
      <c r="F126" s="46">
        <f t="shared" si="129"/>
        <v>46960</v>
      </c>
      <c r="G126" s="46">
        <f t="shared" si="129"/>
        <v>46961</v>
      </c>
      <c r="H126" s="46">
        <f t="shared" si="129"/>
        <v>46962</v>
      </c>
      <c r="I126" s="46">
        <f t="shared" si="129"/>
        <v>46963</v>
      </c>
      <c r="J126" s="46">
        <f t="shared" si="129"/>
        <v>46964</v>
      </c>
      <c r="K126" s="46">
        <f t="shared" si="129"/>
        <v>46965</v>
      </c>
      <c r="L126" s="46">
        <f t="shared" si="129"/>
        <v>46966</v>
      </c>
      <c r="M126" s="46">
        <f t="shared" si="129"/>
        <v>46967</v>
      </c>
      <c r="N126" s="46">
        <f t="shared" si="129"/>
        <v>46968</v>
      </c>
      <c r="O126" s="46">
        <f t="shared" si="129"/>
        <v>46969</v>
      </c>
      <c r="P126" s="46">
        <f t="shared" si="129"/>
        <v>46970</v>
      </c>
      <c r="Q126" s="46">
        <f t="shared" si="129"/>
        <v>46971</v>
      </c>
      <c r="R126" s="46">
        <f t="shared" si="129"/>
        <v>46972</v>
      </c>
      <c r="S126" s="46">
        <f t="shared" si="129"/>
        <v>46973</v>
      </c>
      <c r="T126" s="46">
        <f t="shared" si="129"/>
        <v>46974</v>
      </c>
      <c r="U126" s="46">
        <f t="shared" si="128"/>
        <v>46975</v>
      </c>
      <c r="V126" s="46">
        <f t="shared" si="128"/>
        <v>46976</v>
      </c>
      <c r="W126" s="46">
        <f t="shared" si="128"/>
        <v>46977</v>
      </c>
      <c r="X126" s="46">
        <f t="shared" si="128"/>
        <v>46978</v>
      </c>
      <c r="Y126" s="46">
        <f t="shared" si="128"/>
        <v>46979</v>
      </c>
      <c r="Z126" s="46">
        <f t="shared" si="128"/>
        <v>46980</v>
      </c>
      <c r="AA126" s="46">
        <f t="shared" si="128"/>
        <v>46981</v>
      </c>
      <c r="AB126" s="46">
        <f t="shared" si="128"/>
        <v>46982</v>
      </c>
      <c r="AC126" s="46">
        <f t="shared" si="128"/>
        <v>46983</v>
      </c>
      <c r="AD126" s="46">
        <f t="shared" si="128"/>
        <v>46984</v>
      </c>
      <c r="AE126" s="46">
        <f t="shared" si="128"/>
        <v>46985</v>
      </c>
      <c r="AF126" s="44"/>
      <c r="AG126" s="44"/>
      <c r="AH126" s="44"/>
      <c r="AI126" s="44"/>
      <c r="AJ126" s="44"/>
      <c r="AK126" s="49"/>
      <c r="AL126" s="49"/>
      <c r="AM126" s="49"/>
      <c r="AN126" s="49"/>
      <c r="AO126" s="49"/>
      <c r="AP126" s="56"/>
      <c r="AQ126" s="18"/>
      <c r="AR126" s="18"/>
      <c r="AS126" s="18"/>
      <c r="AT126" s="18"/>
      <c r="AU126" s="18"/>
      <c r="AV126" s="18"/>
      <c r="AW126" s="18"/>
      <c r="AX126" s="18"/>
      <c r="AZ126" s="18"/>
      <c r="BA126" s="18"/>
      <c r="BB126" s="18"/>
      <c r="BG126" s="104"/>
    </row>
    <row r="127" spans="1:59" s="19" customFormat="1" ht="8.25" customHeight="1" x14ac:dyDescent="0.2">
      <c r="A127" s="18"/>
      <c r="B127" s="55"/>
      <c r="C127" s="43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4"/>
      <c r="AG127" s="44"/>
      <c r="AH127" s="44"/>
      <c r="AI127" s="44"/>
      <c r="AJ127" s="44"/>
      <c r="AK127" s="49"/>
      <c r="AL127" s="49"/>
      <c r="AM127" s="49"/>
      <c r="AN127" s="49"/>
      <c r="AO127" s="49"/>
      <c r="AP127" s="56"/>
      <c r="AQ127" s="18"/>
      <c r="AR127" s="18"/>
      <c r="AS127" s="18"/>
      <c r="AT127" s="18"/>
      <c r="AU127" s="18"/>
      <c r="AV127" s="18"/>
      <c r="AW127" s="18"/>
      <c r="AX127" s="18"/>
      <c r="AZ127" s="18"/>
      <c r="BA127" s="18"/>
      <c r="BB127" s="18"/>
      <c r="BC127" s="18"/>
      <c r="BG127" s="104"/>
    </row>
    <row r="128" spans="1:59" s="19" customFormat="1" ht="8.25" customHeight="1" thickBot="1" x14ac:dyDescent="0.25">
      <c r="A128" s="18"/>
      <c r="B128" s="59"/>
      <c r="C128" s="60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2"/>
      <c r="AG128" s="62"/>
      <c r="AH128" s="62"/>
      <c r="AI128" s="62"/>
      <c r="AJ128" s="62"/>
      <c r="AK128" s="63"/>
      <c r="AL128" s="63"/>
      <c r="AM128" s="63"/>
      <c r="AN128" s="63"/>
      <c r="AO128" s="63"/>
      <c r="AP128" s="64"/>
      <c r="AQ128" s="18"/>
      <c r="AR128" s="18"/>
      <c r="AS128" s="18"/>
      <c r="AT128" s="18"/>
      <c r="AU128" s="18"/>
      <c r="AV128" s="18"/>
      <c r="AW128" s="18"/>
      <c r="AX128" s="18"/>
      <c r="AZ128" s="18"/>
      <c r="BA128" s="18"/>
      <c r="BB128" s="18"/>
      <c r="BC128" s="18"/>
      <c r="BG128" s="104"/>
    </row>
    <row r="129" spans="1:58" s="19" customFormat="1" ht="15" customHeight="1" x14ac:dyDescent="0.2">
      <c r="A129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/>
      <c r="AG129"/>
      <c r="AH129"/>
      <c r="AI129"/>
      <c r="AJ129"/>
      <c r="AK129"/>
      <c r="AL129"/>
      <c r="AM129"/>
      <c r="AN129"/>
      <c r="AO129"/>
      <c r="AP129"/>
      <c r="AQ129" s="3"/>
      <c r="AR129" s="3"/>
      <c r="AS129" s="3"/>
      <c r="AT129" s="3"/>
      <c r="AU129" s="3"/>
      <c r="AV129" s="3"/>
      <c r="AW129"/>
      <c r="AY129" s="18"/>
      <c r="AZ129" s="18"/>
      <c r="BA129" s="18"/>
      <c r="BB129" s="18"/>
      <c r="BF129" s="104"/>
    </row>
  </sheetData>
  <sheetProtection sheet="1" objects="1" scenarios="1"/>
  <mergeCells count="389">
    <mergeCell ref="C15:C16"/>
    <mergeCell ref="E8:F8"/>
    <mergeCell ref="J8:K8"/>
    <mergeCell ref="B10:B11"/>
    <mergeCell ref="C10:C11"/>
    <mergeCell ref="D10:J10"/>
    <mergeCell ref="K10:Q10"/>
    <mergeCell ref="AY3:BB3"/>
    <mergeCell ref="E4:S4"/>
    <mergeCell ref="E5:F5"/>
    <mergeCell ref="J5:K5"/>
    <mergeCell ref="E6:F6"/>
    <mergeCell ref="J6:K6"/>
    <mergeCell ref="AW6:BB6"/>
    <mergeCell ref="R10:X10"/>
    <mergeCell ref="Y10:AE10"/>
    <mergeCell ref="AK14:AK16"/>
    <mergeCell ref="AL14:AL16"/>
    <mergeCell ref="AM14:AM16"/>
    <mergeCell ref="AN14:AN16"/>
    <mergeCell ref="AF14:AF18"/>
    <mergeCell ref="AG14:AG16"/>
    <mergeCell ref="AH14:AH16"/>
    <mergeCell ref="AI14:AI16"/>
    <mergeCell ref="AJ14:AJ16"/>
    <mergeCell ref="AO12:AR13"/>
    <mergeCell ref="AS12:AV13"/>
    <mergeCell ref="AW12:AZ13"/>
    <mergeCell ref="BA12:BB13"/>
    <mergeCell ref="AQ14:AQ16"/>
    <mergeCell ref="AR14:AR16"/>
    <mergeCell ref="AS14:AS16"/>
    <mergeCell ref="AT14:AT16"/>
    <mergeCell ref="BE12:BE13"/>
    <mergeCell ref="BF12:BF13"/>
    <mergeCell ref="BG12:BG13"/>
    <mergeCell ref="BH12:BH13"/>
    <mergeCell ref="BI12:BI13"/>
    <mergeCell ref="BC12:BC13"/>
    <mergeCell ref="BD12:BD13"/>
    <mergeCell ref="BG14:BG18"/>
    <mergeCell ref="BH14:BH18"/>
    <mergeCell ref="BI14:BI18"/>
    <mergeCell ref="BD14:BD18"/>
    <mergeCell ref="BE14:BE18"/>
    <mergeCell ref="BF14:BF18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BC14:BC18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C22:C23"/>
    <mergeCell ref="BB21:BB23"/>
    <mergeCell ref="BC21:BC25"/>
    <mergeCell ref="B12:B18"/>
    <mergeCell ref="AF12:AF13"/>
    <mergeCell ref="AG12:AJ13"/>
    <mergeCell ref="AK12:AN13"/>
    <mergeCell ref="BG19:BG20"/>
    <mergeCell ref="BH19:BH20"/>
    <mergeCell ref="BI19:BI20"/>
    <mergeCell ref="AF21:AF25"/>
    <mergeCell ref="AG21:AG23"/>
    <mergeCell ref="AH21:AH23"/>
    <mergeCell ref="AI21:AI23"/>
    <mergeCell ref="AJ21:AJ23"/>
    <mergeCell ref="AK21:AK23"/>
    <mergeCell ref="AL21:AL23"/>
    <mergeCell ref="AW19:AZ20"/>
    <mergeCell ref="BA19:BB20"/>
    <mergeCell ref="BC19:BC20"/>
    <mergeCell ref="BD19:BD20"/>
    <mergeCell ref="BE19:BE20"/>
    <mergeCell ref="BF19:BF20"/>
    <mergeCell ref="BE21:BE25"/>
    <mergeCell ref="BF21:BF25"/>
    <mergeCell ref="BG21:BG25"/>
    <mergeCell ref="BH21:BH25"/>
    <mergeCell ref="BI21:BI25"/>
    <mergeCell ref="AY21:AY23"/>
    <mergeCell ref="AZ21:AZ23"/>
    <mergeCell ref="BA21:BA23"/>
    <mergeCell ref="BD21:BD25"/>
    <mergeCell ref="AS21:AS23"/>
    <mergeCell ref="AT21:AT23"/>
    <mergeCell ref="AU21:AU23"/>
    <mergeCell ref="AV21:AV23"/>
    <mergeCell ref="AW21:AW23"/>
    <mergeCell ref="AX21:AX23"/>
    <mergeCell ref="AM21:AM23"/>
    <mergeCell ref="AN21:AN23"/>
    <mergeCell ref="AO21:AO23"/>
    <mergeCell ref="AP21:AP23"/>
    <mergeCell ref="AQ21:AQ23"/>
    <mergeCell ref="AR21:AR23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S28:AS30"/>
    <mergeCell ref="AT28:AT30"/>
    <mergeCell ref="AU28:AU30"/>
    <mergeCell ref="AV28:AV30"/>
    <mergeCell ref="C29:C30"/>
    <mergeCell ref="BI26:BI27"/>
    <mergeCell ref="AF28:AF32"/>
    <mergeCell ref="AG28:AG30"/>
    <mergeCell ref="AH28:AH30"/>
    <mergeCell ref="AI28:AI30"/>
    <mergeCell ref="AJ28:AJ30"/>
    <mergeCell ref="AK28:AK30"/>
    <mergeCell ref="AL28:AL30"/>
    <mergeCell ref="AW26:AZ27"/>
    <mergeCell ref="BA26:BB27"/>
    <mergeCell ref="BC26:BC27"/>
    <mergeCell ref="BD26:BD27"/>
    <mergeCell ref="BE26:BE27"/>
    <mergeCell ref="BF26:BF27"/>
    <mergeCell ref="BI28:BI32"/>
    <mergeCell ref="BD28:BD32"/>
    <mergeCell ref="BE28:BE32"/>
    <mergeCell ref="BF28:BF32"/>
    <mergeCell ref="BG28:BG32"/>
    <mergeCell ref="BH28:BH32"/>
    <mergeCell ref="AQ28:AQ30"/>
    <mergeCell ref="AR28:AR30"/>
    <mergeCell ref="AQ35:AQ37"/>
    <mergeCell ref="AR35:AR37"/>
    <mergeCell ref="AS35:AS37"/>
    <mergeCell ref="AT35:AT37"/>
    <mergeCell ref="C36:C37"/>
    <mergeCell ref="BG26:BG27"/>
    <mergeCell ref="BH26:BH27"/>
    <mergeCell ref="AW33:AZ34"/>
    <mergeCell ref="BA33:BB34"/>
    <mergeCell ref="BC28:BC32"/>
    <mergeCell ref="AW28:AW30"/>
    <mergeCell ref="AX28:AX30"/>
    <mergeCell ref="AY28:AY30"/>
    <mergeCell ref="AZ28:AZ30"/>
    <mergeCell ref="BA28:BA30"/>
    <mergeCell ref="BB28:BB30"/>
    <mergeCell ref="BI33:BI34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BC33:BC34"/>
    <mergeCell ref="BD33:BD34"/>
    <mergeCell ref="BE33:BE34"/>
    <mergeCell ref="BF33:BF34"/>
    <mergeCell ref="BG33:BG34"/>
    <mergeCell ref="BH33:BH34"/>
    <mergeCell ref="BG35:BG39"/>
    <mergeCell ref="BH35:BH39"/>
    <mergeCell ref="BI35:BI39"/>
    <mergeCell ref="BD35:BD39"/>
    <mergeCell ref="BE35:BE39"/>
    <mergeCell ref="BF35:BF39"/>
    <mergeCell ref="AF33:AF34"/>
    <mergeCell ref="AG33:AJ34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BC35:BC39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C43:C44"/>
    <mergeCell ref="BB42:BB44"/>
    <mergeCell ref="BC42:BC46"/>
    <mergeCell ref="B33:B39"/>
    <mergeCell ref="AK33:AN34"/>
    <mergeCell ref="AO33:AR34"/>
    <mergeCell ref="AS33:AV34"/>
    <mergeCell ref="BG40:BG41"/>
    <mergeCell ref="BH40:BH41"/>
    <mergeCell ref="BI40:BI41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BC40:BC41"/>
    <mergeCell ref="BD40:BD41"/>
    <mergeCell ref="BE40:BE41"/>
    <mergeCell ref="BF40:BF41"/>
    <mergeCell ref="BE42:BE46"/>
    <mergeCell ref="BF42:BF46"/>
    <mergeCell ref="BG42:BG46"/>
    <mergeCell ref="BH42:BH46"/>
    <mergeCell ref="BI42:BI46"/>
    <mergeCell ref="AY42:AY44"/>
    <mergeCell ref="AZ42:AZ44"/>
    <mergeCell ref="BA42:BA44"/>
    <mergeCell ref="AF47:AF48"/>
    <mergeCell ref="AG47:AJ48"/>
    <mergeCell ref="C50:C51"/>
    <mergeCell ref="BD42:BD46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O47:AR48"/>
    <mergeCell ref="AS47:AV48"/>
    <mergeCell ref="AM49:AM51"/>
    <mergeCell ref="AN49:AN51"/>
    <mergeCell ref="AO49:AO51"/>
    <mergeCell ref="AP49:AP51"/>
    <mergeCell ref="AS49:AS51"/>
    <mergeCell ref="AT49:AT51"/>
    <mergeCell ref="B47:B53"/>
    <mergeCell ref="AK47:AN48"/>
    <mergeCell ref="BG47:BG48"/>
    <mergeCell ref="BH47:BH48"/>
    <mergeCell ref="BI47:BI48"/>
    <mergeCell ref="AF49:AF53"/>
    <mergeCell ref="AG49:AG51"/>
    <mergeCell ref="AH49:AH51"/>
    <mergeCell ref="AI49:AI51"/>
    <mergeCell ref="AJ49:AJ51"/>
    <mergeCell ref="AK49:AK51"/>
    <mergeCell ref="AL49:AL51"/>
    <mergeCell ref="AW47:AZ48"/>
    <mergeCell ref="BA47:BB48"/>
    <mergeCell ref="BC47:BC48"/>
    <mergeCell ref="BD47:BD48"/>
    <mergeCell ref="BE47:BE48"/>
    <mergeCell ref="BF47:BF48"/>
    <mergeCell ref="BI49:BI53"/>
    <mergeCell ref="BD49:BD53"/>
    <mergeCell ref="BE49:BE53"/>
    <mergeCell ref="BF49:BF53"/>
    <mergeCell ref="BG49:BG53"/>
    <mergeCell ref="BH49:BH53"/>
    <mergeCell ref="BC56:BC60"/>
    <mergeCell ref="AU56:AU58"/>
    <mergeCell ref="AV56:AV58"/>
    <mergeCell ref="AW56:AW58"/>
    <mergeCell ref="AX56:AX58"/>
    <mergeCell ref="AO56:AO58"/>
    <mergeCell ref="AP56:AP58"/>
    <mergeCell ref="BC49:BC53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U49:AU51"/>
    <mergeCell ref="AV49:AV51"/>
    <mergeCell ref="B54:B60"/>
    <mergeCell ref="AF54:AF55"/>
    <mergeCell ref="AG54:AJ55"/>
    <mergeCell ref="AK54:AN55"/>
    <mergeCell ref="AO54:AR55"/>
    <mergeCell ref="AS54:AV55"/>
    <mergeCell ref="AW54:AZ55"/>
    <mergeCell ref="BA56:BA58"/>
    <mergeCell ref="BB56:BB58"/>
    <mergeCell ref="BA54:BB55"/>
    <mergeCell ref="AQ56:AQ58"/>
    <mergeCell ref="AR56:AR58"/>
    <mergeCell ref="AS56:AS58"/>
    <mergeCell ref="AT56:AT58"/>
    <mergeCell ref="C57:C58"/>
    <mergeCell ref="BI54:BI55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BC54:BC55"/>
    <mergeCell ref="BD54:BD55"/>
    <mergeCell ref="BE54:BE55"/>
    <mergeCell ref="BF54:BF55"/>
    <mergeCell ref="BG54:BG55"/>
    <mergeCell ref="BH54:BH55"/>
    <mergeCell ref="BG56:BG60"/>
    <mergeCell ref="BH56:BH60"/>
    <mergeCell ref="BI56:BI60"/>
    <mergeCell ref="BD56:BD60"/>
    <mergeCell ref="BE56:BE60"/>
    <mergeCell ref="BF56:BF60"/>
    <mergeCell ref="AY56:AY58"/>
    <mergeCell ref="AZ56:AZ58"/>
    <mergeCell ref="BE63:BE67"/>
    <mergeCell ref="BF63:BF67"/>
    <mergeCell ref="BG63:BG67"/>
    <mergeCell ref="AQ63:AQ65"/>
    <mergeCell ref="AR63:AR65"/>
    <mergeCell ref="BG61:BG62"/>
    <mergeCell ref="BH61:BH62"/>
    <mergeCell ref="BI61:BI62"/>
    <mergeCell ref="AK63:AK65"/>
    <mergeCell ref="AL63:AL65"/>
    <mergeCell ref="AW61:AZ62"/>
    <mergeCell ref="BA61:BB62"/>
    <mergeCell ref="BC61:BC62"/>
    <mergeCell ref="BD61:BD62"/>
    <mergeCell ref="BE61:BE62"/>
    <mergeCell ref="BF61:BF62"/>
    <mergeCell ref="BH63:BH67"/>
    <mergeCell ref="BI63:BI67"/>
    <mergeCell ref="AY63:AY65"/>
    <mergeCell ref="AZ63:AZ65"/>
    <mergeCell ref="BA63:BA65"/>
    <mergeCell ref="BB63:BB65"/>
    <mergeCell ref="BC63:BC67"/>
    <mergeCell ref="BD63:BD67"/>
    <mergeCell ref="AW63:AW65"/>
    <mergeCell ref="AX63:AX65"/>
    <mergeCell ref="B71:J72"/>
    <mergeCell ref="B73:G74"/>
    <mergeCell ref="AS63:AS65"/>
    <mergeCell ref="AT63:AT65"/>
    <mergeCell ref="AF63:AF67"/>
    <mergeCell ref="AG63:AG65"/>
    <mergeCell ref="AH63:AH65"/>
    <mergeCell ref="AI63:AI65"/>
    <mergeCell ref="AJ63:AJ65"/>
    <mergeCell ref="AW69:AX69"/>
    <mergeCell ref="B75:J76"/>
    <mergeCell ref="AM63:AM65"/>
    <mergeCell ref="AN63:AN65"/>
    <mergeCell ref="AO63:AO65"/>
    <mergeCell ref="AP63:AP65"/>
    <mergeCell ref="B69:E70"/>
    <mergeCell ref="B61:B67"/>
    <mergeCell ref="AG61:AJ62"/>
    <mergeCell ref="AK61:AN62"/>
    <mergeCell ref="AO61:AR62"/>
    <mergeCell ref="C64:C65"/>
    <mergeCell ref="AQ69:AV69"/>
    <mergeCell ref="AS61:AV62"/>
    <mergeCell ref="AF61:AF62"/>
    <mergeCell ref="AU63:AU65"/>
    <mergeCell ref="AV63:AV65"/>
  </mergeCells>
  <phoneticPr fontId="1"/>
  <conditionalFormatting sqref="D12:AE18">
    <cfRule type="expression" dxfId="57" priority="39">
      <formula>COUNTIF(祝日,D$12)=1</formula>
    </cfRule>
    <cfRule type="expression" dxfId="56" priority="40">
      <formula>WEEKDAY(D$12)=7</formula>
    </cfRule>
    <cfRule type="expression" dxfId="55" priority="41">
      <formula>WEEKDAY(D$12)=1</formula>
    </cfRule>
  </conditionalFormatting>
  <conditionalFormatting sqref="D19:AE25">
    <cfRule type="expression" dxfId="54" priority="24">
      <formula>COUNTIF(祝日,D$19)=1</formula>
    </cfRule>
    <cfRule type="expression" dxfId="53" priority="25">
      <formula>WEEKDAY(D$19)=7</formula>
    </cfRule>
    <cfRule type="expression" dxfId="52" priority="26">
      <formula>WEEKDAY(D$19)=1</formula>
    </cfRule>
  </conditionalFormatting>
  <conditionalFormatting sqref="D26:AE32">
    <cfRule type="expression" dxfId="51" priority="21">
      <formula>COUNTIF(祝日,D$26)=1</formula>
    </cfRule>
    <cfRule type="expression" dxfId="50" priority="22">
      <formula>WEEKDAY(D$26)=7</formula>
    </cfRule>
    <cfRule type="expression" dxfId="49" priority="23">
      <formula>WEEKDAY(D$26)=1</formula>
    </cfRule>
  </conditionalFormatting>
  <conditionalFormatting sqref="D33:AE39">
    <cfRule type="expression" dxfId="48" priority="18">
      <formula>COUNTIF(祝日,D$33)=1</formula>
    </cfRule>
    <cfRule type="expression" dxfId="47" priority="19">
      <formula>WEEKDAY(D$33)=7</formula>
    </cfRule>
    <cfRule type="expression" dxfId="46" priority="20">
      <formula>WEEKDAY(D$33)=1</formula>
    </cfRule>
  </conditionalFormatting>
  <conditionalFormatting sqref="D40:AE46">
    <cfRule type="expression" dxfId="45" priority="36">
      <formula>COUNTIF(祝日,D$40)=1</formula>
    </cfRule>
    <cfRule type="expression" dxfId="44" priority="37">
      <formula>WEEKDAY(D$40)=7</formula>
    </cfRule>
    <cfRule type="expression" dxfId="43" priority="38">
      <formula>WEEKDAY(D$40)=1</formula>
    </cfRule>
  </conditionalFormatting>
  <conditionalFormatting sqref="D47:AE53">
    <cfRule type="expression" dxfId="42" priority="33">
      <formula>COUNTIF(祝日,D$47)=1</formula>
    </cfRule>
    <cfRule type="expression" dxfId="41" priority="34">
      <formula>WEEKDAY(D$47)=7</formula>
    </cfRule>
    <cfRule type="expression" dxfId="40" priority="35">
      <formula>WEEKDAY(D$47)=1</formula>
    </cfRule>
  </conditionalFormatting>
  <conditionalFormatting sqref="D54:AE60">
    <cfRule type="expression" dxfId="39" priority="30">
      <formula>COUNTIF(祝日,D$54)=1</formula>
    </cfRule>
    <cfRule type="expression" dxfId="38" priority="31">
      <formula>WEEKDAY(D$54)=7</formula>
    </cfRule>
    <cfRule type="expression" dxfId="37" priority="32">
      <formula>WEEKDAY(D$54)=1</formula>
    </cfRule>
  </conditionalFormatting>
  <conditionalFormatting sqref="D61:AE67">
    <cfRule type="expression" dxfId="36" priority="27">
      <formula>COUNTIF(祝日,D$61)=1</formula>
    </cfRule>
    <cfRule type="expression" dxfId="35" priority="28">
      <formula>WEEKDAY(D$61)=7</formula>
    </cfRule>
    <cfRule type="expression" dxfId="34" priority="29">
      <formula>WEEKDAY(D$61)=1</formula>
    </cfRule>
  </conditionalFormatting>
  <conditionalFormatting sqref="B72:J72 B76:J76 AH71:AP71 AH75:AP75 AH78:AP78">
    <cfRule type="expression" dxfId="33" priority="10">
      <formula>$BB$4="★"</formula>
    </cfRule>
  </conditionalFormatting>
  <conditionalFormatting sqref="AQ69:AX69">
    <cfRule type="expression" dxfId="32" priority="5">
      <formula>$BB$4="★"</formula>
    </cfRule>
  </conditionalFormatting>
  <conditionalFormatting sqref="AZ71">
    <cfRule type="expression" dxfId="31" priority="3">
      <formula>$BB$4="★"</formula>
    </cfRule>
  </conditionalFormatting>
  <conditionalFormatting sqref="A68:BB68 A69:AQ69 AW69:BB69 A70:BB70 A72:BB78 BB71 A71:AZ71">
    <cfRule type="expression" dxfId="30" priority="2">
      <formula>$BB$4&lt;&gt;"★"</formula>
    </cfRule>
  </conditionalFormatting>
  <conditionalFormatting sqref="AG14:AZ67">
    <cfRule type="cellIs" dxfId="29" priority="1" operator="equal">
      <formula>"未達成"</formula>
    </cfRule>
  </conditionalFormatting>
  <dataValidations count="4">
    <dataValidation type="list" allowBlank="1" showInputMessage="1" showErrorMessage="1" sqref="E18 D31:AE31 D38:AE38 D45:AE45 D52:AE52 D59:AE59 D66:AE66 D24:AE24 I18:K18 P18:Q18 W18:X18 D17:AE17 AD18:AE18" xr:uid="{4073DC0C-B329-428F-A405-54B279C227D1}">
      <formula1>"－,○,対象外"</formula1>
    </dataValidation>
    <dataValidation type="list" allowBlank="1" showInputMessage="1" showErrorMessage="1" sqref="D25:AE25 D32:AE32 D39:AE39 D46:AE46 D53:AE53 D60:AE60 Y18:AC18 D18 F18:H18 L18:O18 R18:V18 D67:AE67" xr:uid="{DDDFE9B5-9E2D-443A-9FF9-5E096C0711F7}">
      <formula1>"○"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689E029C-754E-4A80-A822-3DB2818A0C74}">
      <formula1>"－,該当"</formula1>
    </dataValidation>
    <dataValidation type="list" allowBlank="1" showInputMessage="1" showErrorMessage="1" sqref="D15:AE15 D22:AE22 D29:AE29 D36:AE36 D43:AE43 D50:AE50 D57:AE57 D64:AE64" xr:uid="{E28368FC-007B-4E98-B171-3CF029928808}">
      <formula1>"着手日,完了日,完了日工期末,工期末,振替日,夏季休暇,年末年始休暇"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2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F023-68EB-4E4C-919E-0A97860A707A}">
  <sheetPr>
    <tabColor rgb="FFFFC000"/>
    <pageSetUpPr fitToPage="1"/>
  </sheetPr>
  <dimension ref="A1:BI129"/>
  <sheetViews>
    <sheetView view="pageBreakPreview" zoomScale="70" zoomScaleNormal="70" zoomScaleSheetLayoutView="70" workbookViewId="0"/>
  </sheetViews>
  <sheetFormatPr defaultColWidth="9" defaultRowHeight="13.2" x14ac:dyDescent="0.2"/>
  <cols>
    <col min="1" max="1" width="1.44140625" customWidth="1"/>
    <col min="2" max="2" width="4.21875" style="128" customWidth="1"/>
    <col min="3" max="3" width="5.21875" style="128" customWidth="1"/>
    <col min="4" max="31" width="5.77734375" style="128" customWidth="1"/>
    <col min="32" max="32" width="9.109375" customWidth="1"/>
    <col min="33" max="33" width="4.109375" customWidth="1"/>
    <col min="34" max="34" width="5.77734375" customWidth="1"/>
    <col min="35" max="35" width="6.33203125" customWidth="1"/>
    <col min="36" max="36" width="5.77734375" customWidth="1"/>
    <col min="37" max="37" width="4.109375" customWidth="1"/>
    <col min="38" max="38" width="5.77734375" customWidth="1"/>
    <col min="39" max="39" width="6.33203125" customWidth="1"/>
    <col min="40" max="40" width="5.77734375" customWidth="1"/>
    <col min="41" max="41" width="4.21875" customWidth="1"/>
    <col min="42" max="42" width="5.6640625" customWidth="1"/>
    <col min="43" max="43" width="6.33203125" customWidth="1"/>
    <col min="44" max="44" width="5.6640625" customWidth="1"/>
    <col min="45" max="45" width="4.109375" customWidth="1"/>
    <col min="46" max="46" width="5.6640625" customWidth="1"/>
    <col min="47" max="47" width="6.33203125" customWidth="1"/>
    <col min="48" max="48" width="5.6640625" customWidth="1"/>
    <col min="49" max="49" width="4.109375" customWidth="1"/>
    <col min="50" max="50" width="5.6640625" customWidth="1"/>
    <col min="51" max="51" width="6.33203125" customWidth="1"/>
    <col min="52" max="52" width="5.88671875" customWidth="1"/>
    <col min="53" max="54" width="6.88671875" customWidth="1"/>
    <col min="55" max="55" width="8.109375" style="101" customWidth="1"/>
    <col min="56" max="61" width="8.77734375" style="3" customWidth="1"/>
  </cols>
  <sheetData>
    <row r="1" spans="2:61" ht="19.5" customHeight="1" x14ac:dyDescent="0.2">
      <c r="B1" s="1"/>
      <c r="C1" s="1"/>
      <c r="M1" s="1"/>
      <c r="AC1" s="1"/>
      <c r="AX1" s="73"/>
      <c r="AY1" s="73"/>
      <c r="AZ1" s="74"/>
      <c r="BA1" s="73"/>
      <c r="BB1" s="75" t="s">
        <v>66</v>
      </c>
      <c r="BC1" s="96"/>
    </row>
    <row r="2" spans="2:61" ht="23.4" x14ac:dyDescent="0.2">
      <c r="B2" s="148" t="s">
        <v>68</v>
      </c>
      <c r="C2" s="1"/>
      <c r="M2" s="1"/>
      <c r="AC2" s="1"/>
      <c r="AX2" s="73"/>
      <c r="AY2" s="73"/>
      <c r="AZ2" s="74"/>
      <c r="BA2" s="76"/>
      <c r="BB2" s="77" t="s">
        <v>67</v>
      </c>
      <c r="BC2" s="97"/>
    </row>
    <row r="3" spans="2:61" ht="18.75" customHeight="1" x14ac:dyDescent="0.2">
      <c r="AX3" s="15"/>
      <c r="AY3" s="169" t="str">
        <f>IF(N6&lt;=224,"",IF(AND(225&lt;=N6,N6&lt;=448),"",IF(AND(449&lt;=N6,N6&lt;=672),"",IF(AND(673&lt;=N6,N6&lt;=896),"4/4","32ヶ月以上"))))</f>
        <v/>
      </c>
      <c r="AZ3" s="169"/>
      <c r="BA3" s="169"/>
      <c r="BB3" s="169"/>
      <c r="BC3" s="98"/>
    </row>
    <row r="4" spans="2:61" ht="21.75" customHeight="1" x14ac:dyDescent="0.2">
      <c r="C4" s="66"/>
      <c r="D4" s="67" t="s">
        <v>64</v>
      </c>
      <c r="E4" s="261" t="str">
        <f>'別紙１ (8ヶ月以内)'!E4</f>
        <v>〇〇〇新築工事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32"/>
      <c r="AC4"/>
      <c r="AD4"/>
      <c r="AE4"/>
      <c r="AZ4" s="4"/>
      <c r="BA4" s="4"/>
      <c r="BB4" s="142" t="str">
        <f>IF(OR(AY3="2/2",AY3="3/3",AY3="4/4"),"★","")</f>
        <v/>
      </c>
      <c r="BC4" s="99"/>
      <c r="BH4"/>
    </row>
    <row r="5" spans="2:61" x14ac:dyDescent="0.2">
      <c r="C5" s="66"/>
      <c r="D5" s="67" t="s">
        <v>52</v>
      </c>
      <c r="E5" s="262">
        <f>'別紙１ (8ヶ月以内)'!E5</f>
        <v>2025</v>
      </c>
      <c r="F5" s="262"/>
      <c r="G5" s="121">
        <f>'別紙１ (8ヶ月以内)'!G5</f>
        <v>7</v>
      </c>
      <c r="H5" s="121">
        <f>'別紙１ (8ヶ月以内)'!H5</f>
        <v>4</v>
      </c>
      <c r="I5" s="131" t="s">
        <v>0</v>
      </c>
      <c r="J5" s="262">
        <f>'別紙１ (8ヶ月以内)'!J5</f>
        <v>2026</v>
      </c>
      <c r="K5" s="262"/>
      <c r="L5" s="121">
        <f>'別紙１ (8ヶ月以内)'!L5</f>
        <v>3</v>
      </c>
      <c r="M5" s="121">
        <f>'別紙１ (8ヶ月以内)'!M5</f>
        <v>9</v>
      </c>
      <c r="N5" s="120"/>
      <c r="O5" s="121"/>
      <c r="P5" s="120"/>
      <c r="Q5" s="122"/>
      <c r="R5" s="120"/>
      <c r="S5" s="120"/>
      <c r="T5" s="120"/>
      <c r="AC5"/>
      <c r="AD5"/>
      <c r="AE5"/>
      <c r="AZ5" s="4"/>
      <c r="BA5" s="4"/>
      <c r="BB5" s="3"/>
      <c r="BC5" s="99"/>
      <c r="BH5"/>
    </row>
    <row r="6" spans="2:61" ht="15.6" x14ac:dyDescent="0.2">
      <c r="C6" s="66"/>
      <c r="D6" s="67" t="s">
        <v>63</v>
      </c>
      <c r="E6" s="262">
        <f>'別紙１ (8ヶ月以内)'!E6</f>
        <v>2025</v>
      </c>
      <c r="F6" s="262"/>
      <c r="G6" s="121">
        <f>'別紙１ (8ヶ月以内)'!G6</f>
        <v>7</v>
      </c>
      <c r="H6" s="121">
        <f>'別紙１ (8ヶ月以内)'!H6</f>
        <v>28</v>
      </c>
      <c r="I6" s="131" t="s">
        <v>0</v>
      </c>
      <c r="J6" s="262">
        <f>'別紙１ (8ヶ月以内)'!J6</f>
        <v>2025</v>
      </c>
      <c r="K6" s="262"/>
      <c r="L6" s="121">
        <f>'別紙１ (8ヶ月以内)'!L6</f>
        <v>10</v>
      </c>
      <c r="M6" s="121">
        <f>'別紙１ (8ヶ月以内)'!M6</f>
        <v>20</v>
      </c>
      <c r="N6" s="167">
        <f>'別紙１ (8ヶ月以内)'!N6</f>
        <v>85</v>
      </c>
      <c r="O6" s="168"/>
      <c r="P6" s="120"/>
      <c r="Q6" s="122"/>
      <c r="R6" s="120"/>
      <c r="S6" s="120"/>
      <c r="T6" s="127"/>
      <c r="W6" s="69"/>
      <c r="X6" s="69"/>
      <c r="AF6" s="16"/>
      <c r="AG6" s="16"/>
      <c r="AU6" s="16"/>
      <c r="AV6" s="16"/>
      <c r="AW6" s="173" t="s">
        <v>74</v>
      </c>
      <c r="AX6" s="173"/>
      <c r="AY6" s="173"/>
      <c r="AZ6" s="173"/>
      <c r="BA6" s="173"/>
      <c r="BB6" s="173"/>
      <c r="BC6" s="100"/>
    </row>
    <row r="7" spans="2:61" ht="14.25" customHeight="1" x14ac:dyDescent="0.2">
      <c r="C7" s="68" t="s">
        <v>72</v>
      </c>
      <c r="N7" s="123"/>
      <c r="O7" s="123"/>
      <c r="P7" s="123"/>
      <c r="Q7" s="123"/>
      <c r="R7" s="123"/>
      <c r="S7" s="123"/>
      <c r="T7" s="123"/>
    </row>
    <row r="8" spans="2:61" ht="14.25" customHeight="1" x14ac:dyDescent="0.2">
      <c r="B8" s="68"/>
      <c r="C8" s="123"/>
      <c r="D8" s="124" t="s">
        <v>73</v>
      </c>
      <c r="E8" s="196">
        <f>D111</f>
        <v>46538</v>
      </c>
      <c r="F8" s="196"/>
      <c r="G8" s="125">
        <f>D111</f>
        <v>46538</v>
      </c>
      <c r="H8" s="126">
        <f>D111</f>
        <v>46538</v>
      </c>
      <c r="I8" s="132" t="s">
        <v>0</v>
      </c>
      <c r="J8" s="196">
        <f>AE118</f>
        <v>46761</v>
      </c>
      <c r="K8" s="196"/>
      <c r="L8" s="125">
        <f>AE118</f>
        <v>46761</v>
      </c>
      <c r="M8" s="126">
        <f>AE118</f>
        <v>46761</v>
      </c>
      <c r="N8" s="123"/>
      <c r="O8" s="125"/>
      <c r="P8" s="123"/>
      <c r="Q8" s="126"/>
      <c r="R8" s="123"/>
      <c r="S8" s="123"/>
      <c r="T8" s="123"/>
    </row>
    <row r="9" spans="2:61" ht="6.75" customHeight="1" thickBot="1" x14ac:dyDescent="0.25">
      <c r="B9" s="68"/>
    </row>
    <row r="10" spans="2:61" ht="13.5" customHeight="1" x14ac:dyDescent="0.2">
      <c r="B10" s="197"/>
      <c r="C10" s="197"/>
      <c r="D10" s="200" t="s">
        <v>48</v>
      </c>
      <c r="E10" s="201"/>
      <c r="F10" s="201"/>
      <c r="G10" s="201"/>
      <c r="H10" s="201"/>
      <c r="I10" s="201"/>
      <c r="J10" s="202"/>
      <c r="K10" s="200" t="s">
        <v>49</v>
      </c>
      <c r="L10" s="201"/>
      <c r="M10" s="201"/>
      <c r="N10" s="201"/>
      <c r="O10" s="201"/>
      <c r="P10" s="201"/>
      <c r="Q10" s="202"/>
      <c r="R10" s="200" t="s">
        <v>50</v>
      </c>
      <c r="S10" s="201"/>
      <c r="T10" s="201"/>
      <c r="U10" s="201"/>
      <c r="V10" s="201"/>
      <c r="W10" s="201"/>
      <c r="X10" s="202"/>
      <c r="Y10" s="214" t="s">
        <v>51</v>
      </c>
      <c r="Z10" s="214"/>
      <c r="AA10" s="214"/>
      <c r="AB10" s="214"/>
      <c r="AC10" s="214"/>
      <c r="AD10" s="214"/>
      <c r="AE10" s="214"/>
      <c r="AF10" s="78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80"/>
      <c r="BC10"/>
      <c r="BD10"/>
      <c r="BE10"/>
      <c r="BF10"/>
      <c r="BG10"/>
      <c r="BH10"/>
      <c r="BI10"/>
    </row>
    <row r="11" spans="2:61" ht="13.5" customHeight="1" thickBot="1" x14ac:dyDescent="0.25">
      <c r="B11" s="198"/>
      <c r="C11" s="199"/>
      <c r="D11" s="25">
        <v>1</v>
      </c>
      <c r="E11" s="26">
        <v>2</v>
      </c>
      <c r="F11" s="26">
        <v>3</v>
      </c>
      <c r="G11" s="26">
        <v>4</v>
      </c>
      <c r="H11" s="26">
        <v>5</v>
      </c>
      <c r="I11" s="26">
        <v>6</v>
      </c>
      <c r="J11" s="27">
        <v>7</v>
      </c>
      <c r="K11" s="26">
        <v>8</v>
      </c>
      <c r="L11" s="26">
        <v>9</v>
      </c>
      <c r="M11" s="26">
        <v>10</v>
      </c>
      <c r="N11" s="26">
        <v>11</v>
      </c>
      <c r="O11" s="26">
        <v>12</v>
      </c>
      <c r="P11" s="26">
        <v>13</v>
      </c>
      <c r="Q11" s="28">
        <v>14</v>
      </c>
      <c r="R11" s="26">
        <v>15</v>
      </c>
      <c r="S11" s="26">
        <v>16</v>
      </c>
      <c r="T11" s="26">
        <v>17</v>
      </c>
      <c r="U11" s="26">
        <v>18</v>
      </c>
      <c r="V11" s="26">
        <v>19</v>
      </c>
      <c r="W11" s="26">
        <v>20</v>
      </c>
      <c r="X11" s="28">
        <v>21</v>
      </c>
      <c r="Y11" s="36">
        <v>22</v>
      </c>
      <c r="Z11" s="36">
        <v>23</v>
      </c>
      <c r="AA11" s="36">
        <v>24</v>
      </c>
      <c r="AB11" s="36">
        <v>25</v>
      </c>
      <c r="AC11" s="36">
        <v>26</v>
      </c>
      <c r="AD11" s="36">
        <v>27</v>
      </c>
      <c r="AE11" s="36">
        <v>28</v>
      </c>
      <c r="AF11" s="81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3"/>
      <c r="BC11"/>
      <c r="BD11"/>
      <c r="BE11"/>
      <c r="BF11"/>
      <c r="BG11"/>
      <c r="BH11"/>
      <c r="BI11"/>
    </row>
    <row r="12" spans="2:61" ht="13.5" customHeight="1" x14ac:dyDescent="0.2">
      <c r="B12" s="174" t="s">
        <v>91</v>
      </c>
      <c r="C12" s="5" t="s">
        <v>1</v>
      </c>
      <c r="D12" s="29">
        <f t="shared" ref="D12:AE12" si="0">D111</f>
        <v>46538</v>
      </c>
      <c r="E12" s="29">
        <f t="shared" si="0"/>
        <v>46539</v>
      </c>
      <c r="F12" s="29">
        <f t="shared" si="0"/>
        <v>46540</v>
      </c>
      <c r="G12" s="29">
        <f t="shared" si="0"/>
        <v>46541</v>
      </c>
      <c r="H12" s="29">
        <f t="shared" si="0"/>
        <v>46542</v>
      </c>
      <c r="I12" s="29">
        <f t="shared" si="0"/>
        <v>46543</v>
      </c>
      <c r="J12" s="29">
        <f t="shared" si="0"/>
        <v>46544</v>
      </c>
      <c r="K12" s="29">
        <f t="shared" si="0"/>
        <v>46545</v>
      </c>
      <c r="L12" s="29">
        <f t="shared" si="0"/>
        <v>46546</v>
      </c>
      <c r="M12" s="29">
        <f t="shared" si="0"/>
        <v>46547</v>
      </c>
      <c r="N12" s="29">
        <f t="shared" si="0"/>
        <v>46548</v>
      </c>
      <c r="O12" s="29">
        <f t="shared" si="0"/>
        <v>46549</v>
      </c>
      <c r="P12" s="29">
        <f t="shared" si="0"/>
        <v>46550</v>
      </c>
      <c r="Q12" s="29">
        <f t="shared" si="0"/>
        <v>46551</v>
      </c>
      <c r="R12" s="29">
        <f t="shared" si="0"/>
        <v>46552</v>
      </c>
      <c r="S12" s="29">
        <f t="shared" si="0"/>
        <v>46553</v>
      </c>
      <c r="T12" s="29">
        <f t="shared" si="0"/>
        <v>46554</v>
      </c>
      <c r="U12" s="29">
        <f t="shared" si="0"/>
        <v>46555</v>
      </c>
      <c r="V12" s="29">
        <f t="shared" si="0"/>
        <v>46556</v>
      </c>
      <c r="W12" s="29">
        <f t="shared" si="0"/>
        <v>46557</v>
      </c>
      <c r="X12" s="29">
        <f t="shared" si="0"/>
        <v>46558</v>
      </c>
      <c r="Y12" s="29">
        <f t="shared" si="0"/>
        <v>46559</v>
      </c>
      <c r="Z12" s="29">
        <f t="shared" si="0"/>
        <v>46560</v>
      </c>
      <c r="AA12" s="29">
        <f t="shared" si="0"/>
        <v>46561</v>
      </c>
      <c r="AB12" s="29">
        <f t="shared" si="0"/>
        <v>46562</v>
      </c>
      <c r="AC12" s="29">
        <f t="shared" si="0"/>
        <v>46563</v>
      </c>
      <c r="AD12" s="29">
        <f t="shared" si="0"/>
        <v>46564</v>
      </c>
      <c r="AE12" s="29">
        <f t="shared" si="0"/>
        <v>46565</v>
      </c>
      <c r="AF12" s="177" t="s">
        <v>2</v>
      </c>
      <c r="AG12" s="179" t="s">
        <v>127</v>
      </c>
      <c r="AH12" s="180"/>
      <c r="AI12" s="180"/>
      <c r="AJ12" s="180"/>
      <c r="AK12" s="183" t="s">
        <v>128</v>
      </c>
      <c r="AL12" s="180"/>
      <c r="AM12" s="180"/>
      <c r="AN12" s="184"/>
      <c r="AO12" s="183" t="s">
        <v>129</v>
      </c>
      <c r="AP12" s="180"/>
      <c r="AQ12" s="180"/>
      <c r="AR12" s="184"/>
      <c r="AS12" s="183" t="s">
        <v>130</v>
      </c>
      <c r="AT12" s="180"/>
      <c r="AU12" s="180"/>
      <c r="AV12" s="184"/>
      <c r="AW12" s="206" t="s">
        <v>3</v>
      </c>
      <c r="AX12" s="206"/>
      <c r="AY12" s="206"/>
      <c r="AZ12" s="207"/>
      <c r="BA12" s="210" t="s">
        <v>4</v>
      </c>
      <c r="BB12" s="211"/>
      <c r="BC12" s="254" t="s">
        <v>5</v>
      </c>
      <c r="BD12" s="252" t="s">
        <v>6</v>
      </c>
      <c r="BE12" s="252" t="s">
        <v>7</v>
      </c>
      <c r="BF12" s="252" t="s">
        <v>8</v>
      </c>
      <c r="BG12" s="252" t="s">
        <v>9</v>
      </c>
      <c r="BH12" s="252" t="s">
        <v>10</v>
      </c>
      <c r="BI12" s="252" t="s">
        <v>11</v>
      </c>
    </row>
    <row r="13" spans="2:61" ht="13.5" customHeight="1" x14ac:dyDescent="0.2">
      <c r="B13" s="175"/>
      <c r="C13" s="6" t="s">
        <v>12</v>
      </c>
      <c r="D13" s="22">
        <f t="shared" ref="D13:AE13" si="1">D111</f>
        <v>46538</v>
      </c>
      <c r="E13" s="22">
        <f t="shared" si="1"/>
        <v>46539</v>
      </c>
      <c r="F13" s="22">
        <f t="shared" si="1"/>
        <v>46540</v>
      </c>
      <c r="G13" s="22">
        <f t="shared" si="1"/>
        <v>46541</v>
      </c>
      <c r="H13" s="22">
        <f t="shared" si="1"/>
        <v>46542</v>
      </c>
      <c r="I13" s="22">
        <f t="shared" si="1"/>
        <v>46543</v>
      </c>
      <c r="J13" s="22">
        <f t="shared" si="1"/>
        <v>46544</v>
      </c>
      <c r="K13" s="22">
        <f t="shared" si="1"/>
        <v>46545</v>
      </c>
      <c r="L13" s="22">
        <f t="shared" si="1"/>
        <v>46546</v>
      </c>
      <c r="M13" s="22">
        <f t="shared" si="1"/>
        <v>46547</v>
      </c>
      <c r="N13" s="22">
        <f t="shared" si="1"/>
        <v>46548</v>
      </c>
      <c r="O13" s="22">
        <f t="shared" si="1"/>
        <v>46549</v>
      </c>
      <c r="P13" s="22">
        <f t="shared" si="1"/>
        <v>46550</v>
      </c>
      <c r="Q13" s="22">
        <f t="shared" si="1"/>
        <v>46551</v>
      </c>
      <c r="R13" s="22">
        <f t="shared" si="1"/>
        <v>46552</v>
      </c>
      <c r="S13" s="22">
        <f t="shared" si="1"/>
        <v>46553</v>
      </c>
      <c r="T13" s="22">
        <f t="shared" si="1"/>
        <v>46554</v>
      </c>
      <c r="U13" s="22">
        <f t="shared" si="1"/>
        <v>46555</v>
      </c>
      <c r="V13" s="22">
        <f t="shared" si="1"/>
        <v>46556</v>
      </c>
      <c r="W13" s="22">
        <f t="shared" si="1"/>
        <v>46557</v>
      </c>
      <c r="X13" s="22">
        <f t="shared" si="1"/>
        <v>46558</v>
      </c>
      <c r="Y13" s="22">
        <f t="shared" si="1"/>
        <v>46559</v>
      </c>
      <c r="Z13" s="22">
        <f t="shared" si="1"/>
        <v>46560</v>
      </c>
      <c r="AA13" s="22">
        <f t="shared" si="1"/>
        <v>46561</v>
      </c>
      <c r="AB13" s="22">
        <f t="shared" si="1"/>
        <v>46562</v>
      </c>
      <c r="AC13" s="22">
        <f t="shared" si="1"/>
        <v>46563</v>
      </c>
      <c r="AD13" s="22">
        <f t="shared" si="1"/>
        <v>46564</v>
      </c>
      <c r="AE13" s="22">
        <f t="shared" si="1"/>
        <v>46565</v>
      </c>
      <c r="AF13" s="178"/>
      <c r="AG13" s="181"/>
      <c r="AH13" s="182"/>
      <c r="AI13" s="182"/>
      <c r="AJ13" s="182"/>
      <c r="AK13" s="185"/>
      <c r="AL13" s="182"/>
      <c r="AM13" s="182"/>
      <c r="AN13" s="186"/>
      <c r="AO13" s="185"/>
      <c r="AP13" s="182"/>
      <c r="AQ13" s="182"/>
      <c r="AR13" s="186"/>
      <c r="AS13" s="185"/>
      <c r="AT13" s="182"/>
      <c r="AU13" s="182"/>
      <c r="AV13" s="186"/>
      <c r="AW13" s="208"/>
      <c r="AX13" s="208"/>
      <c r="AY13" s="208"/>
      <c r="AZ13" s="209"/>
      <c r="BA13" s="212"/>
      <c r="BB13" s="213"/>
      <c r="BC13" s="256"/>
      <c r="BD13" s="253"/>
      <c r="BE13" s="253"/>
      <c r="BF13" s="253"/>
      <c r="BG13" s="253"/>
      <c r="BH13" s="253"/>
      <c r="BI13" s="253"/>
    </row>
    <row r="14" spans="2:61" ht="13.5" customHeight="1" x14ac:dyDescent="0.2">
      <c r="B14" s="175"/>
      <c r="C14" s="6" t="s">
        <v>13</v>
      </c>
      <c r="D14" s="20">
        <f t="shared" ref="D14:AE14" si="2">D111</f>
        <v>46538</v>
      </c>
      <c r="E14" s="20">
        <f t="shared" si="2"/>
        <v>46539</v>
      </c>
      <c r="F14" s="20">
        <f t="shared" si="2"/>
        <v>46540</v>
      </c>
      <c r="G14" s="20">
        <f t="shared" si="2"/>
        <v>46541</v>
      </c>
      <c r="H14" s="20">
        <f t="shared" si="2"/>
        <v>46542</v>
      </c>
      <c r="I14" s="20">
        <f t="shared" si="2"/>
        <v>46543</v>
      </c>
      <c r="J14" s="20">
        <f t="shared" si="2"/>
        <v>46544</v>
      </c>
      <c r="K14" s="20">
        <f t="shared" si="2"/>
        <v>46545</v>
      </c>
      <c r="L14" s="20">
        <f t="shared" si="2"/>
        <v>46546</v>
      </c>
      <c r="M14" s="20">
        <f t="shared" si="2"/>
        <v>46547</v>
      </c>
      <c r="N14" s="20">
        <f t="shared" si="2"/>
        <v>46548</v>
      </c>
      <c r="O14" s="20">
        <f t="shared" si="2"/>
        <v>46549</v>
      </c>
      <c r="P14" s="20">
        <f t="shared" si="2"/>
        <v>46550</v>
      </c>
      <c r="Q14" s="20">
        <f t="shared" si="2"/>
        <v>46551</v>
      </c>
      <c r="R14" s="20">
        <f t="shared" si="2"/>
        <v>46552</v>
      </c>
      <c r="S14" s="20">
        <f t="shared" si="2"/>
        <v>46553</v>
      </c>
      <c r="T14" s="20">
        <f t="shared" si="2"/>
        <v>46554</v>
      </c>
      <c r="U14" s="20">
        <f t="shared" si="2"/>
        <v>46555</v>
      </c>
      <c r="V14" s="20">
        <f t="shared" si="2"/>
        <v>46556</v>
      </c>
      <c r="W14" s="20">
        <f t="shared" si="2"/>
        <v>46557</v>
      </c>
      <c r="X14" s="20">
        <f t="shared" si="2"/>
        <v>46558</v>
      </c>
      <c r="Y14" s="20">
        <f t="shared" si="2"/>
        <v>46559</v>
      </c>
      <c r="Z14" s="20">
        <f t="shared" si="2"/>
        <v>46560</v>
      </c>
      <c r="AA14" s="20">
        <f t="shared" si="2"/>
        <v>46561</v>
      </c>
      <c r="AB14" s="20">
        <f t="shared" si="2"/>
        <v>46562</v>
      </c>
      <c r="AC14" s="20">
        <f t="shared" si="2"/>
        <v>46563</v>
      </c>
      <c r="AD14" s="20">
        <f t="shared" si="2"/>
        <v>46564</v>
      </c>
      <c r="AE14" s="20">
        <f t="shared" si="2"/>
        <v>46565</v>
      </c>
      <c r="AF14" s="239">
        <f>COUNTIF(D17:AE17,"－")+COUNTIF(D17:AE17,"対象外")</f>
        <v>0</v>
      </c>
      <c r="AG14" s="203" t="s">
        <v>131</v>
      </c>
      <c r="AH14" s="187" t="s">
        <v>132</v>
      </c>
      <c r="AI14" s="190" t="s">
        <v>133</v>
      </c>
      <c r="AJ14" s="193" t="s">
        <v>134</v>
      </c>
      <c r="AK14" s="187" t="s">
        <v>131</v>
      </c>
      <c r="AL14" s="187" t="s">
        <v>132</v>
      </c>
      <c r="AM14" s="190" t="s">
        <v>133</v>
      </c>
      <c r="AN14" s="193" t="s">
        <v>134</v>
      </c>
      <c r="AO14" s="187" t="s">
        <v>131</v>
      </c>
      <c r="AP14" s="187" t="s">
        <v>132</v>
      </c>
      <c r="AQ14" s="190" t="s">
        <v>133</v>
      </c>
      <c r="AR14" s="193" t="s">
        <v>134</v>
      </c>
      <c r="AS14" s="187" t="s">
        <v>131</v>
      </c>
      <c r="AT14" s="187" t="s">
        <v>132</v>
      </c>
      <c r="AU14" s="190" t="s">
        <v>133</v>
      </c>
      <c r="AV14" s="224" t="s">
        <v>134</v>
      </c>
      <c r="AW14" s="227" t="s">
        <v>14</v>
      </c>
      <c r="AX14" s="230" t="s">
        <v>15</v>
      </c>
      <c r="AY14" s="233" t="s">
        <v>53</v>
      </c>
      <c r="AZ14" s="236" t="s">
        <v>54</v>
      </c>
      <c r="BA14" s="218" t="s">
        <v>14</v>
      </c>
      <c r="BB14" s="221" t="s">
        <v>16</v>
      </c>
      <c r="BC14" s="254">
        <f>COUNT(D13:AE13)</f>
        <v>28</v>
      </c>
      <c r="BD14" s="252">
        <f>BC14-AF14</f>
        <v>28</v>
      </c>
      <c r="BE14" s="252">
        <f>'別紙１ (～24ヶ月以内) '!BE63+BD14</f>
        <v>700</v>
      </c>
      <c r="BF14" s="252">
        <f>COUNTIF(D17:AE17,"○")</f>
        <v>0</v>
      </c>
      <c r="BG14" s="252">
        <f>'別紙１ (～24ヶ月以内) '!BG63+BF14</f>
        <v>56</v>
      </c>
      <c r="BH14" s="252">
        <f>COUNTIF(D18:AE18,"○")</f>
        <v>0</v>
      </c>
      <c r="BI14" s="252">
        <f>'別紙１ (～24ヶ月以内) '!BI63+BH14</f>
        <v>56</v>
      </c>
    </row>
    <row r="15" spans="2:61" ht="37.5" customHeight="1" x14ac:dyDescent="0.2">
      <c r="B15" s="175"/>
      <c r="C15" s="215" t="s">
        <v>17</v>
      </c>
      <c r="D15" s="143"/>
      <c r="E15" s="143"/>
      <c r="F15" s="143"/>
      <c r="G15" s="143" t="s">
        <v>99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240"/>
      <c r="AG15" s="204"/>
      <c r="AH15" s="188"/>
      <c r="AI15" s="191"/>
      <c r="AJ15" s="194"/>
      <c r="AK15" s="188"/>
      <c r="AL15" s="188"/>
      <c r="AM15" s="191"/>
      <c r="AN15" s="194"/>
      <c r="AO15" s="188"/>
      <c r="AP15" s="188"/>
      <c r="AQ15" s="191"/>
      <c r="AR15" s="194"/>
      <c r="AS15" s="188"/>
      <c r="AT15" s="188"/>
      <c r="AU15" s="191"/>
      <c r="AV15" s="225"/>
      <c r="AW15" s="228"/>
      <c r="AX15" s="231"/>
      <c r="AY15" s="234"/>
      <c r="AZ15" s="237"/>
      <c r="BA15" s="219"/>
      <c r="BB15" s="222"/>
      <c r="BC15" s="255"/>
      <c r="BD15" s="257"/>
      <c r="BE15" s="257"/>
      <c r="BF15" s="257"/>
      <c r="BG15" s="257"/>
      <c r="BH15" s="257"/>
      <c r="BI15" s="257"/>
    </row>
    <row r="16" spans="2:61" s="7" customFormat="1" ht="24" customHeight="1" x14ac:dyDescent="0.2">
      <c r="B16" s="175"/>
      <c r="C16" s="216"/>
      <c r="D16" s="145" t="str">
        <f t="shared" ref="D16:AE16" si="3">IFERROR(VLOOKUP(D13,祝日,3,FALSE),"")</f>
        <v/>
      </c>
      <c r="E16" s="145" t="str">
        <f t="shared" si="3"/>
        <v/>
      </c>
      <c r="F16" s="145" t="str">
        <f t="shared" si="3"/>
        <v/>
      </c>
      <c r="G16" s="146" t="str">
        <f t="shared" si="3"/>
        <v/>
      </c>
      <c r="H16" s="145" t="str">
        <f t="shared" si="3"/>
        <v/>
      </c>
      <c r="I16" s="145" t="str">
        <f t="shared" si="3"/>
        <v/>
      </c>
      <c r="J16" s="145" t="str">
        <f t="shared" si="3"/>
        <v/>
      </c>
      <c r="K16" s="145" t="str">
        <f t="shared" si="3"/>
        <v/>
      </c>
      <c r="L16" s="145" t="str">
        <f t="shared" si="3"/>
        <v/>
      </c>
      <c r="M16" s="145" t="str">
        <f t="shared" si="3"/>
        <v/>
      </c>
      <c r="N16" s="145" t="str">
        <f t="shared" si="3"/>
        <v/>
      </c>
      <c r="O16" s="145" t="str">
        <f t="shared" si="3"/>
        <v/>
      </c>
      <c r="P16" s="145" t="str">
        <f t="shared" si="3"/>
        <v/>
      </c>
      <c r="Q16" s="145" t="str">
        <f t="shared" si="3"/>
        <v/>
      </c>
      <c r="R16" s="145" t="str">
        <f t="shared" si="3"/>
        <v/>
      </c>
      <c r="S16" s="145" t="str">
        <f t="shared" si="3"/>
        <v/>
      </c>
      <c r="T16" s="145" t="str">
        <f t="shared" si="3"/>
        <v/>
      </c>
      <c r="U16" s="145" t="str">
        <f t="shared" si="3"/>
        <v/>
      </c>
      <c r="V16" s="145" t="str">
        <f t="shared" si="3"/>
        <v/>
      </c>
      <c r="W16" s="145" t="str">
        <f t="shared" si="3"/>
        <v/>
      </c>
      <c r="X16" s="145" t="str">
        <f t="shared" si="3"/>
        <v/>
      </c>
      <c r="Y16" s="145" t="str">
        <f t="shared" si="3"/>
        <v/>
      </c>
      <c r="Z16" s="145" t="str">
        <f t="shared" si="3"/>
        <v/>
      </c>
      <c r="AA16" s="146" t="str">
        <f t="shared" si="3"/>
        <v/>
      </c>
      <c r="AB16" s="145" t="str">
        <f t="shared" si="3"/>
        <v/>
      </c>
      <c r="AC16" s="145" t="str">
        <f t="shared" si="3"/>
        <v/>
      </c>
      <c r="AD16" s="145" t="str">
        <f>IFERROR(VLOOKUP(AD13,祝日,3,FALSE),"")</f>
        <v/>
      </c>
      <c r="AE16" s="145" t="str">
        <f t="shared" si="3"/>
        <v/>
      </c>
      <c r="AF16" s="240"/>
      <c r="AG16" s="205"/>
      <c r="AH16" s="189"/>
      <c r="AI16" s="192"/>
      <c r="AJ16" s="195"/>
      <c r="AK16" s="189"/>
      <c r="AL16" s="189"/>
      <c r="AM16" s="192"/>
      <c r="AN16" s="195"/>
      <c r="AO16" s="189"/>
      <c r="AP16" s="189"/>
      <c r="AQ16" s="192"/>
      <c r="AR16" s="195"/>
      <c r="AS16" s="189"/>
      <c r="AT16" s="189"/>
      <c r="AU16" s="192"/>
      <c r="AV16" s="226"/>
      <c r="AW16" s="229"/>
      <c r="AX16" s="232"/>
      <c r="AY16" s="235"/>
      <c r="AZ16" s="238"/>
      <c r="BA16" s="220"/>
      <c r="BB16" s="223"/>
      <c r="BC16" s="255"/>
      <c r="BD16" s="257"/>
      <c r="BE16" s="257"/>
      <c r="BF16" s="257"/>
      <c r="BG16" s="257"/>
      <c r="BH16" s="257"/>
      <c r="BI16" s="257"/>
    </row>
    <row r="17" spans="1:61" s="8" customFormat="1" ht="13.5" customHeight="1" x14ac:dyDescent="0.2">
      <c r="B17" s="175"/>
      <c r="C17" s="6" t="s">
        <v>18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240"/>
      <c r="AG17" s="84">
        <f>COUNTIF(D17:J17,"○")</f>
        <v>0</v>
      </c>
      <c r="AH17" s="85">
        <f>IF(7-(COUNTIF(D17:J17,"－")+COUNTIF(D17:J17,"対象外"))=0,"－",AG17/(7-(COUNTIF(D17:J17,"－")+COUNTIF(D17:J17,"対象外"))))</f>
        <v>0</v>
      </c>
      <c r="AI17" s="85" t="str">
        <f>IF(COUNTIF(D17:J17,"")=7,"",IF(AH17="－","－",IF(AH17&gt;=0.285,"達成",IF(AJ17="該当","達成","未達成"))))</f>
        <v/>
      </c>
      <c r="AJ17" s="90" t="s">
        <v>20</v>
      </c>
      <c r="AK17" s="92">
        <f>COUNTIF(K17:Q17,"○")</f>
        <v>0</v>
      </c>
      <c r="AL17" s="85">
        <f>IF(7-(COUNTIF(K17:Q17,"－")+COUNTIF(K17:Q17,"対象外"))=0,"－",AK17/(7-(COUNTIF(K17:Q17,"－")+COUNTIF(K17:Q17,"対象外"))))</f>
        <v>0</v>
      </c>
      <c r="AM17" s="85" t="str">
        <f>IF(COUNTIF(K17:Q17,"")=7,"",IF(AL17="－","－",IF(AL17&gt;=0.285,"達成",IF(AN17="該当","達成","未達成"))))</f>
        <v/>
      </c>
      <c r="AN17" s="88" t="s">
        <v>20</v>
      </c>
      <c r="AO17" s="92">
        <f>COUNTIF(R17:X17,"○")</f>
        <v>0</v>
      </c>
      <c r="AP17" s="85">
        <f>IF(7-(COUNTIF(R17:X17,"－")+COUNTIF(R17:X17,"対象外"))=0,"－",AO17/(7-(COUNTIF(R17:X17,"－")+COUNTIF(R17:X17,"対象外"))))</f>
        <v>0</v>
      </c>
      <c r="AQ17" s="85" t="str">
        <f>IF(COUNTIF(R17:X17,"")=7,"",IF(AP17="－","－",IF(AP17&gt;=0.285,"達成",IF(AR17="該当","達成","未達成"))))</f>
        <v/>
      </c>
      <c r="AR17" s="88" t="s">
        <v>20</v>
      </c>
      <c r="AS17" s="92">
        <f>COUNTIF(Y17:AE17,"○")</f>
        <v>0</v>
      </c>
      <c r="AT17" s="85">
        <f>IF(7-(COUNTIF(Y17:AE17,"－")+COUNTIF(Y17:AE17,"対象外"))=0,"－",AS17/(7-(COUNTIF(Y17:AE17,"－")+COUNTIF(Y17:AE17,"対象外"))))</f>
        <v>0</v>
      </c>
      <c r="AU17" s="85" t="str">
        <f>IF(COUNTIF(Y17:AE17,"")=7,"",IF(AT17="－","－",IF(AT17&gt;=0.285,"達成",IF(AV17="該当","達成","未達成"))))</f>
        <v/>
      </c>
      <c r="AV17" s="88" t="s">
        <v>20</v>
      </c>
      <c r="AW17" s="94">
        <f>BF14</f>
        <v>0</v>
      </c>
      <c r="AX17" s="41">
        <f>IF(BD14=0,"－",AW17/BD14)</f>
        <v>0</v>
      </c>
      <c r="AY17" s="41" t="str">
        <f>IF(COUNTIF(D17:AE17,"")=28,"",IF(AX17="－","－",IF(AX17&gt;=0.285,"達成",IF(AZ17="該当","達成","未達成"))))</f>
        <v/>
      </c>
      <c r="AZ17" s="70" t="s">
        <v>20</v>
      </c>
      <c r="BA17" s="37">
        <f>BG14</f>
        <v>56</v>
      </c>
      <c r="BB17" s="38">
        <f>IF(BE14=0,"－",BA17/BE14)</f>
        <v>0.08</v>
      </c>
      <c r="BC17" s="255"/>
      <c r="BD17" s="257"/>
      <c r="BE17" s="257"/>
      <c r="BF17" s="257"/>
      <c r="BG17" s="257"/>
      <c r="BH17" s="257"/>
      <c r="BI17" s="257"/>
    </row>
    <row r="18" spans="1:61" s="8" customFormat="1" ht="13.5" customHeight="1" thickBot="1" x14ac:dyDescent="0.25">
      <c r="B18" s="176"/>
      <c r="C18" s="9" t="s">
        <v>19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241"/>
      <c r="AG18" s="86">
        <f>COUNTIF(D18:J18,"○")</f>
        <v>0</v>
      </c>
      <c r="AH18" s="87">
        <f>IF(7-(COUNTIF(D18:J18,"－")+COUNTIF(D18:J18,"対象外"))=0,"－",AG18/(7-(COUNTIF(D18:J18,"－")+COUNTIF(D18:J18,"対象外"))))</f>
        <v>0</v>
      </c>
      <c r="AI18" s="87" t="str">
        <f>IF(OR(AI17="",AI17="－"),AI17,IF(AH18&gt;=0.285,"達成",IF(AJ18="該当","達成","未達成")))</f>
        <v/>
      </c>
      <c r="AJ18" s="91" t="s">
        <v>20</v>
      </c>
      <c r="AK18" s="93">
        <f t="shared" ref="AK18" si="4">COUNTIF(K18:Q18,"○")</f>
        <v>0</v>
      </c>
      <c r="AL18" s="87">
        <f t="shared" ref="AL18" si="5">IF(7-(COUNTIF(K18:Q18,"－")+COUNTIF(K18:Q18,"対象外"))=0,"－",AK18/(7-(COUNTIF(K18:Q18,"－")+COUNTIF(K18:Q18,"対象外"))))</f>
        <v>0</v>
      </c>
      <c r="AM18" s="87" t="str">
        <f>IF(OR(AM17="",AM17="－"),AM17,IF(AL18&gt;=0.285,"達成",IF(AN18="該当","達成","未達成")))</f>
        <v/>
      </c>
      <c r="AN18" s="89" t="s">
        <v>20</v>
      </c>
      <c r="AO18" s="93">
        <f t="shared" ref="AO18" si="6">COUNTIF(R18:X18,"○")</f>
        <v>0</v>
      </c>
      <c r="AP18" s="87">
        <f t="shared" ref="AP18" si="7">IF(7-(COUNTIF(R18:X18,"－")+COUNTIF(R18:X18,"対象外"))=0,"－",AO18/(7-(COUNTIF(R18:X18,"－")+COUNTIF(R18:X18,"対象外"))))</f>
        <v>0</v>
      </c>
      <c r="AQ18" s="87" t="str">
        <f>IF(OR(AQ17="",AQ17="－"),AQ17,IF(AP18&gt;=0.285,"達成",IF(AR18="該当","達成","未達成")))</f>
        <v/>
      </c>
      <c r="AR18" s="89" t="s">
        <v>20</v>
      </c>
      <c r="AS18" s="93">
        <f t="shared" ref="AS18" si="8">COUNTIF(Y18:AE18,"○")</f>
        <v>0</v>
      </c>
      <c r="AT18" s="87">
        <f t="shared" ref="AT18" si="9">IF(7-(COUNTIF(Y18:AE18,"－")+COUNTIF(Y18:AE18,"対象外"))=0,"－",AS18/(7-(COUNTIF(Y18:AE18,"－")+COUNTIF(Y18:AE18,"対象外"))))</f>
        <v>0</v>
      </c>
      <c r="AU18" s="87" t="str">
        <f>IF(OR(AU17="",AU17="－"),AU17,IF(AT18&gt;=0.285,"達成",IF(AV18="該当","達成","未達成")))</f>
        <v/>
      </c>
      <c r="AV18" s="89" t="s">
        <v>20</v>
      </c>
      <c r="AW18" s="95">
        <f>BH14</f>
        <v>0</v>
      </c>
      <c r="AX18" s="42">
        <f>IF(BD14=0,"－",AW18/BD14)</f>
        <v>0</v>
      </c>
      <c r="AY18" s="42" t="str">
        <f>IF(COUNTIF(D18:AE18,"")=28,"",IF(AX18="－","－",IF(AX18&gt;=0.285,"達成",IF(AZ18="該当","達成","未達成"))))</f>
        <v/>
      </c>
      <c r="AZ18" s="71" t="s">
        <v>20</v>
      </c>
      <c r="BA18" s="39">
        <f>BI14</f>
        <v>56</v>
      </c>
      <c r="BB18" s="40">
        <f>IF(BE14=0,"－",BA18/BE14)</f>
        <v>0.08</v>
      </c>
      <c r="BC18" s="256"/>
      <c r="BD18" s="253"/>
      <c r="BE18" s="253"/>
      <c r="BF18" s="253"/>
      <c r="BG18" s="253"/>
      <c r="BH18" s="253"/>
      <c r="BI18" s="253"/>
    </row>
    <row r="19" spans="1:61" ht="13.5" customHeight="1" x14ac:dyDescent="0.2">
      <c r="B19" s="174" t="s">
        <v>92</v>
      </c>
      <c r="C19" s="30" t="s">
        <v>1</v>
      </c>
      <c r="D19" s="31">
        <f t="shared" ref="D19:AE19" si="10">D112</f>
        <v>46566</v>
      </c>
      <c r="E19" s="31">
        <f t="shared" si="10"/>
        <v>46567</v>
      </c>
      <c r="F19" s="31">
        <f t="shared" si="10"/>
        <v>46568</v>
      </c>
      <c r="G19" s="31">
        <f t="shared" si="10"/>
        <v>46569</v>
      </c>
      <c r="H19" s="31">
        <f t="shared" si="10"/>
        <v>46570</v>
      </c>
      <c r="I19" s="31">
        <f t="shared" si="10"/>
        <v>46571</v>
      </c>
      <c r="J19" s="31">
        <f t="shared" si="10"/>
        <v>46572</v>
      </c>
      <c r="K19" s="31">
        <f t="shared" si="10"/>
        <v>46573</v>
      </c>
      <c r="L19" s="31">
        <f t="shared" si="10"/>
        <v>46574</v>
      </c>
      <c r="M19" s="31">
        <f t="shared" si="10"/>
        <v>46575</v>
      </c>
      <c r="N19" s="31">
        <f t="shared" si="10"/>
        <v>46576</v>
      </c>
      <c r="O19" s="31">
        <f t="shared" si="10"/>
        <v>46577</v>
      </c>
      <c r="P19" s="31">
        <f t="shared" si="10"/>
        <v>46578</v>
      </c>
      <c r="Q19" s="31">
        <f t="shared" si="10"/>
        <v>46579</v>
      </c>
      <c r="R19" s="31">
        <f t="shared" si="10"/>
        <v>46580</v>
      </c>
      <c r="S19" s="31">
        <f t="shared" si="10"/>
        <v>46581</v>
      </c>
      <c r="T19" s="31">
        <f t="shared" si="10"/>
        <v>46582</v>
      </c>
      <c r="U19" s="31">
        <f t="shared" si="10"/>
        <v>46583</v>
      </c>
      <c r="V19" s="31">
        <f t="shared" si="10"/>
        <v>46584</v>
      </c>
      <c r="W19" s="31">
        <f t="shared" si="10"/>
        <v>46585</v>
      </c>
      <c r="X19" s="31">
        <f t="shared" si="10"/>
        <v>46586</v>
      </c>
      <c r="Y19" s="31">
        <f t="shared" si="10"/>
        <v>46587</v>
      </c>
      <c r="Z19" s="31">
        <f t="shared" si="10"/>
        <v>46588</v>
      </c>
      <c r="AA19" s="31">
        <f t="shared" si="10"/>
        <v>46589</v>
      </c>
      <c r="AB19" s="31">
        <f t="shared" si="10"/>
        <v>46590</v>
      </c>
      <c r="AC19" s="31">
        <f t="shared" si="10"/>
        <v>46591</v>
      </c>
      <c r="AD19" s="31">
        <f t="shared" si="10"/>
        <v>46592</v>
      </c>
      <c r="AE19" s="31">
        <f t="shared" si="10"/>
        <v>46593</v>
      </c>
      <c r="AF19" s="217" t="s">
        <v>2</v>
      </c>
      <c r="AG19" s="179" t="s">
        <v>127</v>
      </c>
      <c r="AH19" s="180"/>
      <c r="AI19" s="180"/>
      <c r="AJ19" s="180"/>
      <c r="AK19" s="183" t="s">
        <v>128</v>
      </c>
      <c r="AL19" s="180"/>
      <c r="AM19" s="180"/>
      <c r="AN19" s="184"/>
      <c r="AO19" s="183" t="s">
        <v>129</v>
      </c>
      <c r="AP19" s="180"/>
      <c r="AQ19" s="180"/>
      <c r="AR19" s="184"/>
      <c r="AS19" s="183" t="s">
        <v>130</v>
      </c>
      <c r="AT19" s="180"/>
      <c r="AU19" s="180"/>
      <c r="AV19" s="184"/>
      <c r="AW19" s="206" t="s">
        <v>3</v>
      </c>
      <c r="AX19" s="206"/>
      <c r="AY19" s="206"/>
      <c r="AZ19" s="207"/>
      <c r="BA19" s="210" t="s">
        <v>4</v>
      </c>
      <c r="BB19" s="211"/>
      <c r="BC19" s="254" t="s">
        <v>5</v>
      </c>
      <c r="BD19" s="252" t="s">
        <v>6</v>
      </c>
      <c r="BE19" s="252" t="s">
        <v>7</v>
      </c>
      <c r="BF19" s="252" t="s">
        <v>8</v>
      </c>
      <c r="BG19" s="252" t="s">
        <v>9</v>
      </c>
      <c r="BH19" s="252" t="s">
        <v>10</v>
      </c>
      <c r="BI19" s="252" t="s">
        <v>11</v>
      </c>
    </row>
    <row r="20" spans="1:61" ht="13.5" customHeight="1" x14ac:dyDescent="0.2">
      <c r="B20" s="175"/>
      <c r="C20" s="6" t="s">
        <v>12</v>
      </c>
      <c r="D20" s="22">
        <f t="shared" ref="D20:AE20" si="11">D112</f>
        <v>46566</v>
      </c>
      <c r="E20" s="22">
        <f t="shared" si="11"/>
        <v>46567</v>
      </c>
      <c r="F20" s="22">
        <f t="shared" si="11"/>
        <v>46568</v>
      </c>
      <c r="G20" s="22">
        <f t="shared" si="11"/>
        <v>46569</v>
      </c>
      <c r="H20" s="22">
        <f t="shared" si="11"/>
        <v>46570</v>
      </c>
      <c r="I20" s="22">
        <f t="shared" si="11"/>
        <v>46571</v>
      </c>
      <c r="J20" s="22">
        <f t="shared" si="11"/>
        <v>46572</v>
      </c>
      <c r="K20" s="22">
        <f t="shared" si="11"/>
        <v>46573</v>
      </c>
      <c r="L20" s="22">
        <f t="shared" si="11"/>
        <v>46574</v>
      </c>
      <c r="M20" s="22">
        <f t="shared" si="11"/>
        <v>46575</v>
      </c>
      <c r="N20" s="22">
        <f t="shared" si="11"/>
        <v>46576</v>
      </c>
      <c r="O20" s="22">
        <f t="shared" si="11"/>
        <v>46577</v>
      </c>
      <c r="P20" s="22">
        <f t="shared" si="11"/>
        <v>46578</v>
      </c>
      <c r="Q20" s="22">
        <f t="shared" si="11"/>
        <v>46579</v>
      </c>
      <c r="R20" s="22">
        <f t="shared" si="11"/>
        <v>46580</v>
      </c>
      <c r="S20" s="22">
        <f t="shared" si="11"/>
        <v>46581</v>
      </c>
      <c r="T20" s="22">
        <f t="shared" si="11"/>
        <v>46582</v>
      </c>
      <c r="U20" s="22">
        <f t="shared" si="11"/>
        <v>46583</v>
      </c>
      <c r="V20" s="22">
        <f t="shared" si="11"/>
        <v>46584</v>
      </c>
      <c r="W20" s="22">
        <f t="shared" si="11"/>
        <v>46585</v>
      </c>
      <c r="X20" s="22">
        <f t="shared" si="11"/>
        <v>46586</v>
      </c>
      <c r="Y20" s="22">
        <f t="shared" si="11"/>
        <v>46587</v>
      </c>
      <c r="Z20" s="22">
        <f t="shared" si="11"/>
        <v>46588</v>
      </c>
      <c r="AA20" s="22">
        <f t="shared" si="11"/>
        <v>46589</v>
      </c>
      <c r="AB20" s="22">
        <f t="shared" si="11"/>
        <v>46590</v>
      </c>
      <c r="AC20" s="22">
        <f t="shared" si="11"/>
        <v>46591</v>
      </c>
      <c r="AD20" s="22">
        <f t="shared" si="11"/>
        <v>46592</v>
      </c>
      <c r="AE20" s="22">
        <f t="shared" si="11"/>
        <v>46593</v>
      </c>
      <c r="AF20" s="178"/>
      <c r="AG20" s="181"/>
      <c r="AH20" s="182"/>
      <c r="AI20" s="182"/>
      <c r="AJ20" s="182"/>
      <c r="AK20" s="185"/>
      <c r="AL20" s="182"/>
      <c r="AM20" s="182"/>
      <c r="AN20" s="186"/>
      <c r="AO20" s="185"/>
      <c r="AP20" s="182"/>
      <c r="AQ20" s="182"/>
      <c r="AR20" s="186"/>
      <c r="AS20" s="185"/>
      <c r="AT20" s="182"/>
      <c r="AU20" s="182"/>
      <c r="AV20" s="186"/>
      <c r="AW20" s="208"/>
      <c r="AX20" s="208"/>
      <c r="AY20" s="208"/>
      <c r="AZ20" s="209"/>
      <c r="BA20" s="212"/>
      <c r="BB20" s="213"/>
      <c r="BC20" s="256"/>
      <c r="BD20" s="253"/>
      <c r="BE20" s="253"/>
      <c r="BF20" s="253"/>
      <c r="BG20" s="253"/>
      <c r="BH20" s="253"/>
      <c r="BI20" s="253"/>
    </row>
    <row r="21" spans="1:61" ht="13.5" customHeight="1" x14ac:dyDescent="0.2">
      <c r="B21" s="175"/>
      <c r="C21" s="6" t="s">
        <v>13</v>
      </c>
      <c r="D21" s="20">
        <f t="shared" ref="D21:AE21" si="12">D112</f>
        <v>46566</v>
      </c>
      <c r="E21" s="20">
        <f t="shared" si="12"/>
        <v>46567</v>
      </c>
      <c r="F21" s="20">
        <f t="shared" si="12"/>
        <v>46568</v>
      </c>
      <c r="G21" s="20">
        <f t="shared" si="12"/>
        <v>46569</v>
      </c>
      <c r="H21" s="20">
        <f t="shared" si="12"/>
        <v>46570</v>
      </c>
      <c r="I21" s="20">
        <f t="shared" si="12"/>
        <v>46571</v>
      </c>
      <c r="J21" s="20">
        <f t="shared" si="12"/>
        <v>46572</v>
      </c>
      <c r="K21" s="20">
        <f t="shared" si="12"/>
        <v>46573</v>
      </c>
      <c r="L21" s="20">
        <f t="shared" si="12"/>
        <v>46574</v>
      </c>
      <c r="M21" s="20">
        <f t="shared" si="12"/>
        <v>46575</v>
      </c>
      <c r="N21" s="20">
        <f t="shared" si="12"/>
        <v>46576</v>
      </c>
      <c r="O21" s="20">
        <f t="shared" si="12"/>
        <v>46577</v>
      </c>
      <c r="P21" s="20">
        <f t="shared" si="12"/>
        <v>46578</v>
      </c>
      <c r="Q21" s="20">
        <f t="shared" si="12"/>
        <v>46579</v>
      </c>
      <c r="R21" s="20">
        <f t="shared" si="12"/>
        <v>46580</v>
      </c>
      <c r="S21" s="20">
        <f t="shared" si="12"/>
        <v>46581</v>
      </c>
      <c r="T21" s="20">
        <f t="shared" si="12"/>
        <v>46582</v>
      </c>
      <c r="U21" s="20">
        <f t="shared" si="12"/>
        <v>46583</v>
      </c>
      <c r="V21" s="20">
        <f t="shared" si="12"/>
        <v>46584</v>
      </c>
      <c r="W21" s="20">
        <f t="shared" si="12"/>
        <v>46585</v>
      </c>
      <c r="X21" s="20">
        <f t="shared" si="12"/>
        <v>46586</v>
      </c>
      <c r="Y21" s="20">
        <f t="shared" si="12"/>
        <v>46587</v>
      </c>
      <c r="Z21" s="20">
        <f t="shared" si="12"/>
        <v>46588</v>
      </c>
      <c r="AA21" s="20">
        <f t="shared" si="12"/>
        <v>46589</v>
      </c>
      <c r="AB21" s="20">
        <f t="shared" si="12"/>
        <v>46590</v>
      </c>
      <c r="AC21" s="20">
        <f t="shared" si="12"/>
        <v>46591</v>
      </c>
      <c r="AD21" s="20">
        <f t="shared" si="12"/>
        <v>46592</v>
      </c>
      <c r="AE21" s="20">
        <f t="shared" si="12"/>
        <v>46593</v>
      </c>
      <c r="AF21" s="239">
        <f>COUNTIF(D24:AE24,"－")+COUNTIF(D24:AE24,"対象外")</f>
        <v>0</v>
      </c>
      <c r="AG21" s="203" t="s">
        <v>131</v>
      </c>
      <c r="AH21" s="187" t="s">
        <v>132</v>
      </c>
      <c r="AI21" s="190" t="s">
        <v>133</v>
      </c>
      <c r="AJ21" s="193" t="s">
        <v>134</v>
      </c>
      <c r="AK21" s="187" t="s">
        <v>131</v>
      </c>
      <c r="AL21" s="187" t="s">
        <v>132</v>
      </c>
      <c r="AM21" s="190" t="s">
        <v>133</v>
      </c>
      <c r="AN21" s="193" t="s">
        <v>134</v>
      </c>
      <c r="AO21" s="187" t="s">
        <v>131</v>
      </c>
      <c r="AP21" s="187" t="s">
        <v>132</v>
      </c>
      <c r="AQ21" s="190" t="s">
        <v>133</v>
      </c>
      <c r="AR21" s="193" t="s">
        <v>134</v>
      </c>
      <c r="AS21" s="187" t="s">
        <v>131</v>
      </c>
      <c r="AT21" s="187" t="s">
        <v>132</v>
      </c>
      <c r="AU21" s="190" t="s">
        <v>133</v>
      </c>
      <c r="AV21" s="224" t="s">
        <v>134</v>
      </c>
      <c r="AW21" s="227" t="s">
        <v>14</v>
      </c>
      <c r="AX21" s="230" t="s">
        <v>15</v>
      </c>
      <c r="AY21" s="233" t="s">
        <v>53</v>
      </c>
      <c r="AZ21" s="236" t="s">
        <v>54</v>
      </c>
      <c r="BA21" s="218" t="s">
        <v>14</v>
      </c>
      <c r="BB21" s="221" t="s">
        <v>16</v>
      </c>
      <c r="BC21" s="254">
        <f t="shared" ref="BC21" si="13">COUNT(D20:AE20)</f>
        <v>28</v>
      </c>
      <c r="BD21" s="252">
        <f>BC21-AF21</f>
        <v>28</v>
      </c>
      <c r="BE21" s="252">
        <f>BE14+BD21</f>
        <v>728</v>
      </c>
      <c r="BF21" s="252">
        <f>COUNTIF(D24:AE24,"○")</f>
        <v>0</v>
      </c>
      <c r="BG21" s="252">
        <f>BG14+BF21</f>
        <v>56</v>
      </c>
      <c r="BH21" s="252">
        <f>COUNTIF(D25:AE25,"○")</f>
        <v>0</v>
      </c>
      <c r="BI21" s="252">
        <f>BI14+BH21</f>
        <v>56</v>
      </c>
    </row>
    <row r="22" spans="1:61" ht="37.5" customHeight="1" x14ac:dyDescent="0.2">
      <c r="B22" s="175"/>
      <c r="C22" s="215" t="s">
        <v>17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240"/>
      <c r="AG22" s="204"/>
      <c r="AH22" s="188"/>
      <c r="AI22" s="191"/>
      <c r="AJ22" s="194"/>
      <c r="AK22" s="188"/>
      <c r="AL22" s="188"/>
      <c r="AM22" s="191"/>
      <c r="AN22" s="194"/>
      <c r="AO22" s="188"/>
      <c r="AP22" s="188"/>
      <c r="AQ22" s="191"/>
      <c r="AR22" s="194"/>
      <c r="AS22" s="188"/>
      <c r="AT22" s="188"/>
      <c r="AU22" s="191"/>
      <c r="AV22" s="225"/>
      <c r="AW22" s="228"/>
      <c r="AX22" s="231"/>
      <c r="AY22" s="234"/>
      <c r="AZ22" s="237"/>
      <c r="BA22" s="219"/>
      <c r="BB22" s="222"/>
      <c r="BC22" s="255"/>
      <c r="BD22" s="257"/>
      <c r="BE22" s="257"/>
      <c r="BF22" s="257"/>
      <c r="BG22" s="257"/>
      <c r="BH22" s="257"/>
      <c r="BI22" s="257"/>
    </row>
    <row r="23" spans="1:61" ht="24" customHeight="1" x14ac:dyDescent="0.2">
      <c r="A23" s="7"/>
      <c r="B23" s="175"/>
      <c r="C23" s="216"/>
      <c r="D23" s="146" t="str">
        <f t="shared" ref="D23:AE23" si="14">IFERROR(VLOOKUP(D20,祝日,3,FALSE),"")</f>
        <v/>
      </c>
      <c r="E23" s="146" t="str">
        <f t="shared" si="14"/>
        <v/>
      </c>
      <c r="F23" s="146" t="str">
        <f t="shared" si="14"/>
        <v/>
      </c>
      <c r="G23" s="146" t="str">
        <f t="shared" si="14"/>
        <v/>
      </c>
      <c r="H23" s="146" t="str">
        <f t="shared" si="14"/>
        <v/>
      </c>
      <c r="I23" s="146" t="str">
        <f t="shared" si="14"/>
        <v/>
      </c>
      <c r="J23" s="146" t="str">
        <f t="shared" si="14"/>
        <v/>
      </c>
      <c r="K23" s="146" t="str">
        <f t="shared" si="14"/>
        <v/>
      </c>
      <c r="L23" s="146" t="str">
        <f t="shared" si="14"/>
        <v/>
      </c>
      <c r="M23" s="146" t="str">
        <f t="shared" si="14"/>
        <v/>
      </c>
      <c r="N23" s="146" t="str">
        <f t="shared" si="14"/>
        <v/>
      </c>
      <c r="O23" s="146" t="str">
        <f t="shared" si="14"/>
        <v/>
      </c>
      <c r="P23" s="146" t="str">
        <f>IFERROR(VLOOKUP(P20,祝日,3,FALSE),"")</f>
        <v/>
      </c>
      <c r="Q23" s="146" t="str">
        <f t="shared" si="14"/>
        <v/>
      </c>
      <c r="R23" s="146" t="str">
        <f t="shared" si="14"/>
        <v/>
      </c>
      <c r="S23" s="146" t="str">
        <f t="shared" si="14"/>
        <v/>
      </c>
      <c r="T23" s="146" t="str">
        <f t="shared" si="14"/>
        <v/>
      </c>
      <c r="U23" s="146" t="str">
        <f t="shared" si="14"/>
        <v/>
      </c>
      <c r="V23" s="146" t="str">
        <f t="shared" si="14"/>
        <v/>
      </c>
      <c r="W23" s="146" t="str">
        <f t="shared" si="14"/>
        <v/>
      </c>
      <c r="X23" s="146" t="str">
        <f t="shared" si="14"/>
        <v/>
      </c>
      <c r="Y23" s="146" t="str">
        <f t="shared" si="14"/>
        <v>海の日</v>
      </c>
      <c r="Z23" s="146" t="str">
        <f t="shared" si="14"/>
        <v/>
      </c>
      <c r="AA23" s="146" t="str">
        <f t="shared" si="14"/>
        <v/>
      </c>
      <c r="AB23" s="146" t="str">
        <f t="shared" si="14"/>
        <v/>
      </c>
      <c r="AC23" s="146" t="str">
        <f t="shared" si="14"/>
        <v/>
      </c>
      <c r="AD23" s="146" t="str">
        <f t="shared" si="14"/>
        <v/>
      </c>
      <c r="AE23" s="146" t="str">
        <f t="shared" si="14"/>
        <v/>
      </c>
      <c r="AF23" s="240"/>
      <c r="AG23" s="205"/>
      <c r="AH23" s="189"/>
      <c r="AI23" s="192"/>
      <c r="AJ23" s="195"/>
      <c r="AK23" s="189"/>
      <c r="AL23" s="189"/>
      <c r="AM23" s="192"/>
      <c r="AN23" s="195"/>
      <c r="AO23" s="189"/>
      <c r="AP23" s="189"/>
      <c r="AQ23" s="192"/>
      <c r="AR23" s="195"/>
      <c r="AS23" s="189"/>
      <c r="AT23" s="189"/>
      <c r="AU23" s="192"/>
      <c r="AV23" s="226"/>
      <c r="AW23" s="229"/>
      <c r="AX23" s="232"/>
      <c r="AY23" s="235"/>
      <c r="AZ23" s="238"/>
      <c r="BA23" s="220"/>
      <c r="BB23" s="223"/>
      <c r="BC23" s="255"/>
      <c r="BD23" s="257"/>
      <c r="BE23" s="257"/>
      <c r="BF23" s="257"/>
      <c r="BG23" s="257"/>
      <c r="BH23" s="257"/>
      <c r="BI23" s="257"/>
    </row>
    <row r="24" spans="1:61" ht="12.75" customHeight="1" x14ac:dyDescent="0.2">
      <c r="A24" s="8"/>
      <c r="B24" s="175"/>
      <c r="C24" s="6" t="s">
        <v>18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240"/>
      <c r="AG24" s="84">
        <f t="shared" ref="AG24:AG25" si="15">COUNTIF(D24:J24,"○")</f>
        <v>0</v>
      </c>
      <c r="AH24" s="85">
        <f t="shared" ref="AH24:AH25" si="16">IF(7-(COUNTIF(D24:J24,"－")+COUNTIF(D24:J24,"対象外"))=0,"－",AG24/(7-(COUNTIF(D24:J24,"－")+COUNTIF(D24:J24,"対象外"))))</f>
        <v>0</v>
      </c>
      <c r="AI24" s="85" t="str">
        <f>IF(COUNTIF(D24:J24,"")=7,"",IF(AH24="－","－",IF(AH24&gt;=0.285,"達成",IF(AJ24="該当","達成","未達成"))))</f>
        <v/>
      </c>
      <c r="AJ24" s="90" t="s">
        <v>20</v>
      </c>
      <c r="AK24" s="92">
        <f>COUNTIF(K24:Q24,"○")</f>
        <v>0</v>
      </c>
      <c r="AL24" s="85">
        <f>IF(7-(COUNTIF(K24:Q24,"－")+COUNTIF(K24:Q24,"対象外"))=0,"－",AK24/(7-(COUNTIF(K24:Q24,"－")+COUNTIF(K24:Q24,"対象外"))))</f>
        <v>0</v>
      </c>
      <c r="AM24" s="85" t="str">
        <f>IF(COUNTIF(K24:Q24,"")=7,"",IF(AL24="－","－",IF(AL24&gt;=0.285,"達成",IF(AN24="該当","達成","未達成"))))</f>
        <v/>
      </c>
      <c r="AN24" s="88" t="s">
        <v>20</v>
      </c>
      <c r="AO24" s="92">
        <f>COUNTIF(R24:X24,"○")</f>
        <v>0</v>
      </c>
      <c r="AP24" s="85">
        <f>IF(7-(COUNTIF(R24:X24,"－")+COUNTIF(R24:X24,"対象外"))=0,"－",AO24/(7-(COUNTIF(R24:X24,"－")+COUNTIF(R24:X24,"対象外"))))</f>
        <v>0</v>
      </c>
      <c r="AQ24" s="85" t="str">
        <f>IF(COUNTIF(R24:X24,"")=7,"",IF(AP24="－","－",IF(AP24&gt;=0.285,"達成",IF(AR24="該当","達成","未達成"))))</f>
        <v/>
      </c>
      <c r="AR24" s="88" t="s">
        <v>20</v>
      </c>
      <c r="AS24" s="92">
        <f>COUNTIF(Y24:AE24,"○")</f>
        <v>0</v>
      </c>
      <c r="AT24" s="85">
        <f>IF(7-(COUNTIF(Y24:AE24,"－")+COUNTIF(Y24:AE24,"対象外"))=0,"－",AS24/(7-(COUNTIF(Y24:AE24,"－")+COUNTIF(Y24:AE24,"対象外"))))</f>
        <v>0</v>
      </c>
      <c r="AU24" s="85" t="str">
        <f>IF(COUNTIF(Y24:AE24,"")=7,"",IF(AT24="－","－",IF(AT24&gt;=0.285,"達成",IF(AV24="該当","達成","未達成"))))</f>
        <v/>
      </c>
      <c r="AV24" s="88" t="s">
        <v>20</v>
      </c>
      <c r="AW24" s="94">
        <f>BF21</f>
        <v>0</v>
      </c>
      <c r="AX24" s="41">
        <f>IF(BD21=0,"－",AW24/BD21)</f>
        <v>0</v>
      </c>
      <c r="AY24" s="41" t="str">
        <f>IF(COUNTIF(D24:AE24,"")=28,"",IF(AX24="－","－",IF(AX24&gt;=0.285,"達成",IF(AZ24="該当","達成","未達成"))))</f>
        <v/>
      </c>
      <c r="AZ24" s="70" t="s">
        <v>20</v>
      </c>
      <c r="BA24" s="37">
        <f>BG21</f>
        <v>56</v>
      </c>
      <c r="BB24" s="38">
        <f>IF(BE21=0,"－",BA24/BE21)</f>
        <v>7.6923076923076927E-2</v>
      </c>
      <c r="BC24" s="255"/>
      <c r="BD24" s="257"/>
      <c r="BE24" s="257"/>
      <c r="BF24" s="257"/>
      <c r="BG24" s="257"/>
      <c r="BH24" s="257"/>
      <c r="BI24" s="257"/>
    </row>
    <row r="25" spans="1:61" ht="12.75" customHeight="1" thickBot="1" x14ac:dyDescent="0.25">
      <c r="A25" s="8"/>
      <c r="B25" s="176"/>
      <c r="C25" s="9" t="s">
        <v>19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241"/>
      <c r="AG25" s="86">
        <f t="shared" si="15"/>
        <v>0</v>
      </c>
      <c r="AH25" s="87">
        <f t="shared" si="16"/>
        <v>0</v>
      </c>
      <c r="AI25" s="87" t="str">
        <f>IF(OR(AI24="",AI24="－"),AI24,IF(AH25&gt;=0.285,"達成",IF(AJ25="該当","達成","未達成")))</f>
        <v/>
      </c>
      <c r="AJ25" s="91" t="s">
        <v>20</v>
      </c>
      <c r="AK25" s="93">
        <f t="shared" ref="AK25" si="17">COUNTIF(K25:Q25,"○")</f>
        <v>0</v>
      </c>
      <c r="AL25" s="87">
        <f t="shared" ref="AL25" si="18">IF(7-(COUNTIF(K25:Q25,"－")+COUNTIF(K25:Q25,"対象外"))=0,"－",AK25/(7-(COUNTIF(K25:Q25,"－")+COUNTIF(K25:Q25,"対象外"))))</f>
        <v>0</v>
      </c>
      <c r="AM25" s="87" t="str">
        <f>IF(OR(AM24="",AM24="－"),AM24,IF(AL25&gt;=0.285,"達成",IF(AN25="該当","達成","未達成")))</f>
        <v/>
      </c>
      <c r="AN25" s="89" t="s">
        <v>20</v>
      </c>
      <c r="AO25" s="93">
        <f t="shared" ref="AO25" si="19">COUNTIF(R25:X25,"○")</f>
        <v>0</v>
      </c>
      <c r="AP25" s="87">
        <f t="shared" ref="AP25" si="20">IF(7-(COUNTIF(R25:X25,"－")+COUNTIF(R25:X25,"対象外"))=0,"－",AO25/(7-(COUNTIF(R25:X25,"－")+COUNTIF(R25:X25,"対象外"))))</f>
        <v>0</v>
      </c>
      <c r="AQ25" s="87" t="str">
        <f>IF(OR(AQ24="",AQ24="－"),AQ24,IF(AP25&gt;=0.285,"達成",IF(AR25="該当","達成","未達成")))</f>
        <v/>
      </c>
      <c r="AR25" s="89" t="s">
        <v>20</v>
      </c>
      <c r="AS25" s="93">
        <f t="shared" ref="AS25" si="21">COUNTIF(Y25:AE25,"○")</f>
        <v>0</v>
      </c>
      <c r="AT25" s="87">
        <f t="shared" ref="AT25" si="22">IF(7-(COUNTIF(Y25:AE25,"－")+COUNTIF(Y25:AE25,"対象外"))=0,"－",AS25/(7-(COUNTIF(Y25:AE25,"－")+COUNTIF(Y25:AE25,"対象外"))))</f>
        <v>0</v>
      </c>
      <c r="AU25" s="87" t="str">
        <f>IF(OR(AU24="",AU24="－"),AU24,IF(AT25&gt;=0.285,"達成",IF(AV25="該当","達成","未達成")))</f>
        <v/>
      </c>
      <c r="AV25" s="89" t="s">
        <v>20</v>
      </c>
      <c r="AW25" s="95">
        <f>BH21</f>
        <v>0</v>
      </c>
      <c r="AX25" s="42">
        <f>IF(BD21=0,"－",AW25/BD21)</f>
        <v>0</v>
      </c>
      <c r="AY25" s="42" t="str">
        <f>IF(COUNTIF(D25:AE25,"")=28,"",IF(AX25="－","－",IF(AX25&gt;=0.285,"達成",IF(AZ25="該当","達成","未達成"))))</f>
        <v/>
      </c>
      <c r="AZ25" s="71" t="s">
        <v>20</v>
      </c>
      <c r="BA25" s="39">
        <f>BI21</f>
        <v>56</v>
      </c>
      <c r="BB25" s="40">
        <f>IF(BE21=0,"－",BA25/BE21)</f>
        <v>7.6923076923076927E-2</v>
      </c>
      <c r="BC25" s="256"/>
      <c r="BD25" s="253"/>
      <c r="BE25" s="253"/>
      <c r="BF25" s="253"/>
      <c r="BG25" s="253"/>
      <c r="BH25" s="253"/>
      <c r="BI25" s="253"/>
    </row>
    <row r="26" spans="1:61" s="7" customFormat="1" ht="12.75" customHeight="1" x14ac:dyDescent="0.2">
      <c r="A26"/>
      <c r="B26" s="174" t="s">
        <v>93</v>
      </c>
      <c r="C26" s="5" t="s">
        <v>1</v>
      </c>
      <c r="D26" s="21">
        <f t="shared" ref="D26:AE26" si="23">D113</f>
        <v>46594</v>
      </c>
      <c r="E26" s="21">
        <f t="shared" si="23"/>
        <v>46595</v>
      </c>
      <c r="F26" s="21">
        <f t="shared" si="23"/>
        <v>46596</v>
      </c>
      <c r="G26" s="21">
        <f t="shared" si="23"/>
        <v>46597</v>
      </c>
      <c r="H26" s="21">
        <f t="shared" si="23"/>
        <v>46598</v>
      </c>
      <c r="I26" s="21">
        <f t="shared" si="23"/>
        <v>46599</v>
      </c>
      <c r="J26" s="21">
        <f t="shared" si="23"/>
        <v>46600</v>
      </c>
      <c r="K26" s="21">
        <f t="shared" si="23"/>
        <v>46601</v>
      </c>
      <c r="L26" s="21">
        <f t="shared" si="23"/>
        <v>46602</v>
      </c>
      <c r="M26" s="21">
        <f t="shared" si="23"/>
        <v>46603</v>
      </c>
      <c r="N26" s="21">
        <f t="shared" si="23"/>
        <v>46604</v>
      </c>
      <c r="O26" s="21">
        <f t="shared" si="23"/>
        <v>46605</v>
      </c>
      <c r="P26" s="21">
        <f t="shared" si="23"/>
        <v>46606</v>
      </c>
      <c r="Q26" s="21">
        <f t="shared" si="23"/>
        <v>46607</v>
      </c>
      <c r="R26" s="21">
        <f t="shared" si="23"/>
        <v>46608</v>
      </c>
      <c r="S26" s="21">
        <f t="shared" si="23"/>
        <v>46609</v>
      </c>
      <c r="T26" s="21">
        <f t="shared" si="23"/>
        <v>46610</v>
      </c>
      <c r="U26" s="21">
        <f t="shared" si="23"/>
        <v>46611</v>
      </c>
      <c r="V26" s="21">
        <f t="shared" si="23"/>
        <v>46612</v>
      </c>
      <c r="W26" s="21">
        <f t="shared" si="23"/>
        <v>46613</v>
      </c>
      <c r="X26" s="21">
        <f t="shared" si="23"/>
        <v>46614</v>
      </c>
      <c r="Y26" s="21">
        <f t="shared" si="23"/>
        <v>46615</v>
      </c>
      <c r="Z26" s="21">
        <f t="shared" si="23"/>
        <v>46616</v>
      </c>
      <c r="AA26" s="21">
        <f t="shared" si="23"/>
        <v>46617</v>
      </c>
      <c r="AB26" s="21">
        <f t="shared" si="23"/>
        <v>46618</v>
      </c>
      <c r="AC26" s="21">
        <f t="shared" si="23"/>
        <v>46619</v>
      </c>
      <c r="AD26" s="21">
        <f t="shared" si="23"/>
        <v>46620</v>
      </c>
      <c r="AE26" s="21">
        <f t="shared" si="23"/>
        <v>46621</v>
      </c>
      <c r="AF26" s="242" t="s">
        <v>2</v>
      </c>
      <c r="AG26" s="179" t="s">
        <v>127</v>
      </c>
      <c r="AH26" s="180"/>
      <c r="AI26" s="180"/>
      <c r="AJ26" s="180"/>
      <c r="AK26" s="183" t="s">
        <v>128</v>
      </c>
      <c r="AL26" s="180"/>
      <c r="AM26" s="180"/>
      <c r="AN26" s="184"/>
      <c r="AO26" s="183" t="s">
        <v>129</v>
      </c>
      <c r="AP26" s="180"/>
      <c r="AQ26" s="180"/>
      <c r="AR26" s="184"/>
      <c r="AS26" s="183" t="s">
        <v>130</v>
      </c>
      <c r="AT26" s="180"/>
      <c r="AU26" s="180"/>
      <c r="AV26" s="184"/>
      <c r="AW26" s="206" t="s">
        <v>3</v>
      </c>
      <c r="AX26" s="206"/>
      <c r="AY26" s="206"/>
      <c r="AZ26" s="207"/>
      <c r="BA26" s="210" t="s">
        <v>4</v>
      </c>
      <c r="BB26" s="211"/>
      <c r="BC26" s="254" t="s">
        <v>5</v>
      </c>
      <c r="BD26" s="252" t="s">
        <v>6</v>
      </c>
      <c r="BE26" s="252" t="s">
        <v>7</v>
      </c>
      <c r="BF26" s="252" t="s">
        <v>8</v>
      </c>
      <c r="BG26" s="252" t="s">
        <v>9</v>
      </c>
      <c r="BH26" s="252" t="s">
        <v>10</v>
      </c>
      <c r="BI26" s="252" t="s">
        <v>11</v>
      </c>
    </row>
    <row r="27" spans="1:61" s="8" customFormat="1" ht="12.75" customHeight="1" x14ac:dyDescent="0.2">
      <c r="A27"/>
      <c r="B27" s="175"/>
      <c r="C27" s="6" t="s">
        <v>12</v>
      </c>
      <c r="D27" s="22">
        <f t="shared" ref="D27:AE27" si="24">D113</f>
        <v>46594</v>
      </c>
      <c r="E27" s="22">
        <f t="shared" si="24"/>
        <v>46595</v>
      </c>
      <c r="F27" s="22">
        <f t="shared" si="24"/>
        <v>46596</v>
      </c>
      <c r="G27" s="22">
        <f t="shared" si="24"/>
        <v>46597</v>
      </c>
      <c r="H27" s="22">
        <f t="shared" si="24"/>
        <v>46598</v>
      </c>
      <c r="I27" s="22">
        <f t="shared" si="24"/>
        <v>46599</v>
      </c>
      <c r="J27" s="22">
        <f t="shared" si="24"/>
        <v>46600</v>
      </c>
      <c r="K27" s="22">
        <f t="shared" si="24"/>
        <v>46601</v>
      </c>
      <c r="L27" s="22">
        <f t="shared" si="24"/>
        <v>46602</v>
      </c>
      <c r="M27" s="22">
        <f t="shared" si="24"/>
        <v>46603</v>
      </c>
      <c r="N27" s="22">
        <f t="shared" si="24"/>
        <v>46604</v>
      </c>
      <c r="O27" s="22">
        <f t="shared" si="24"/>
        <v>46605</v>
      </c>
      <c r="P27" s="22">
        <f t="shared" si="24"/>
        <v>46606</v>
      </c>
      <c r="Q27" s="22">
        <f t="shared" si="24"/>
        <v>46607</v>
      </c>
      <c r="R27" s="22">
        <f t="shared" si="24"/>
        <v>46608</v>
      </c>
      <c r="S27" s="22">
        <f t="shared" si="24"/>
        <v>46609</v>
      </c>
      <c r="T27" s="22">
        <f t="shared" si="24"/>
        <v>46610</v>
      </c>
      <c r="U27" s="22">
        <f t="shared" si="24"/>
        <v>46611</v>
      </c>
      <c r="V27" s="22">
        <f t="shared" si="24"/>
        <v>46612</v>
      </c>
      <c r="W27" s="22">
        <f t="shared" si="24"/>
        <v>46613</v>
      </c>
      <c r="X27" s="22">
        <f t="shared" si="24"/>
        <v>46614</v>
      </c>
      <c r="Y27" s="22">
        <f t="shared" si="24"/>
        <v>46615</v>
      </c>
      <c r="Z27" s="22">
        <f t="shared" si="24"/>
        <v>46616</v>
      </c>
      <c r="AA27" s="22">
        <f t="shared" si="24"/>
        <v>46617</v>
      </c>
      <c r="AB27" s="22">
        <f t="shared" si="24"/>
        <v>46618</v>
      </c>
      <c r="AC27" s="22">
        <f t="shared" si="24"/>
        <v>46619</v>
      </c>
      <c r="AD27" s="22">
        <f t="shared" si="24"/>
        <v>46620</v>
      </c>
      <c r="AE27" s="22">
        <f t="shared" si="24"/>
        <v>46621</v>
      </c>
      <c r="AF27" s="243"/>
      <c r="AG27" s="181"/>
      <c r="AH27" s="182"/>
      <c r="AI27" s="182"/>
      <c r="AJ27" s="182"/>
      <c r="AK27" s="185"/>
      <c r="AL27" s="182"/>
      <c r="AM27" s="182"/>
      <c r="AN27" s="186"/>
      <c r="AO27" s="185"/>
      <c r="AP27" s="182"/>
      <c r="AQ27" s="182"/>
      <c r="AR27" s="186"/>
      <c r="AS27" s="185"/>
      <c r="AT27" s="182"/>
      <c r="AU27" s="182"/>
      <c r="AV27" s="186"/>
      <c r="AW27" s="208"/>
      <c r="AX27" s="208"/>
      <c r="AY27" s="208"/>
      <c r="AZ27" s="209"/>
      <c r="BA27" s="212"/>
      <c r="BB27" s="213"/>
      <c r="BC27" s="256"/>
      <c r="BD27" s="253"/>
      <c r="BE27" s="253"/>
      <c r="BF27" s="253"/>
      <c r="BG27" s="253"/>
      <c r="BH27" s="253"/>
      <c r="BI27" s="253"/>
    </row>
    <row r="28" spans="1:61" s="8" customFormat="1" ht="12.75" customHeight="1" x14ac:dyDescent="0.2">
      <c r="A28"/>
      <c r="B28" s="175"/>
      <c r="C28" s="6" t="s">
        <v>13</v>
      </c>
      <c r="D28" s="20">
        <f t="shared" ref="D28:AE28" si="25">D113</f>
        <v>46594</v>
      </c>
      <c r="E28" s="20">
        <f t="shared" si="25"/>
        <v>46595</v>
      </c>
      <c r="F28" s="20">
        <f t="shared" si="25"/>
        <v>46596</v>
      </c>
      <c r="G28" s="20">
        <f t="shared" si="25"/>
        <v>46597</v>
      </c>
      <c r="H28" s="20">
        <f t="shared" si="25"/>
        <v>46598</v>
      </c>
      <c r="I28" s="20">
        <f t="shared" si="25"/>
        <v>46599</v>
      </c>
      <c r="J28" s="20">
        <f t="shared" si="25"/>
        <v>46600</v>
      </c>
      <c r="K28" s="20">
        <f t="shared" si="25"/>
        <v>46601</v>
      </c>
      <c r="L28" s="20">
        <f t="shared" si="25"/>
        <v>46602</v>
      </c>
      <c r="M28" s="20">
        <f t="shared" si="25"/>
        <v>46603</v>
      </c>
      <c r="N28" s="20">
        <f t="shared" si="25"/>
        <v>46604</v>
      </c>
      <c r="O28" s="20">
        <f t="shared" si="25"/>
        <v>46605</v>
      </c>
      <c r="P28" s="20">
        <f t="shared" si="25"/>
        <v>46606</v>
      </c>
      <c r="Q28" s="20">
        <f t="shared" si="25"/>
        <v>46607</v>
      </c>
      <c r="R28" s="20">
        <f t="shared" si="25"/>
        <v>46608</v>
      </c>
      <c r="S28" s="20">
        <f t="shared" si="25"/>
        <v>46609</v>
      </c>
      <c r="T28" s="20">
        <f t="shared" si="25"/>
        <v>46610</v>
      </c>
      <c r="U28" s="20">
        <f t="shared" si="25"/>
        <v>46611</v>
      </c>
      <c r="V28" s="20">
        <f t="shared" si="25"/>
        <v>46612</v>
      </c>
      <c r="W28" s="20">
        <f t="shared" si="25"/>
        <v>46613</v>
      </c>
      <c r="X28" s="20">
        <f t="shared" si="25"/>
        <v>46614</v>
      </c>
      <c r="Y28" s="20">
        <f t="shared" si="25"/>
        <v>46615</v>
      </c>
      <c r="Z28" s="20">
        <f t="shared" si="25"/>
        <v>46616</v>
      </c>
      <c r="AA28" s="20">
        <f t="shared" si="25"/>
        <v>46617</v>
      </c>
      <c r="AB28" s="20">
        <f t="shared" si="25"/>
        <v>46618</v>
      </c>
      <c r="AC28" s="20">
        <f t="shared" si="25"/>
        <v>46619</v>
      </c>
      <c r="AD28" s="20">
        <f t="shared" si="25"/>
        <v>46620</v>
      </c>
      <c r="AE28" s="20">
        <f t="shared" si="25"/>
        <v>46621</v>
      </c>
      <c r="AF28" s="239">
        <f>COUNTIF(D31:AE31,"－")+COUNTIF(D31:AE31,"対象外")</f>
        <v>0</v>
      </c>
      <c r="AG28" s="203" t="s">
        <v>131</v>
      </c>
      <c r="AH28" s="187" t="s">
        <v>132</v>
      </c>
      <c r="AI28" s="190" t="s">
        <v>133</v>
      </c>
      <c r="AJ28" s="193" t="s">
        <v>134</v>
      </c>
      <c r="AK28" s="187" t="s">
        <v>131</v>
      </c>
      <c r="AL28" s="187" t="s">
        <v>132</v>
      </c>
      <c r="AM28" s="190" t="s">
        <v>133</v>
      </c>
      <c r="AN28" s="193" t="s">
        <v>134</v>
      </c>
      <c r="AO28" s="187" t="s">
        <v>131</v>
      </c>
      <c r="AP28" s="187" t="s">
        <v>132</v>
      </c>
      <c r="AQ28" s="190" t="s">
        <v>133</v>
      </c>
      <c r="AR28" s="193" t="s">
        <v>134</v>
      </c>
      <c r="AS28" s="187" t="s">
        <v>131</v>
      </c>
      <c r="AT28" s="187" t="s">
        <v>132</v>
      </c>
      <c r="AU28" s="190" t="s">
        <v>133</v>
      </c>
      <c r="AV28" s="224" t="s">
        <v>134</v>
      </c>
      <c r="AW28" s="227" t="s">
        <v>14</v>
      </c>
      <c r="AX28" s="230" t="s">
        <v>15</v>
      </c>
      <c r="AY28" s="244" t="s">
        <v>53</v>
      </c>
      <c r="AZ28" s="236" t="s">
        <v>54</v>
      </c>
      <c r="BA28" s="218" t="s">
        <v>14</v>
      </c>
      <c r="BB28" s="221" t="s">
        <v>16</v>
      </c>
      <c r="BC28" s="254">
        <f t="shared" ref="BC28" si="26">COUNT(D27:AE27)</f>
        <v>28</v>
      </c>
      <c r="BD28" s="252">
        <f>BC28-AF28</f>
        <v>28</v>
      </c>
      <c r="BE28" s="252">
        <f t="shared" ref="BE28" si="27">BE21+BD28</f>
        <v>756</v>
      </c>
      <c r="BF28" s="252">
        <f>COUNTIF(D31:AE31,"○")</f>
        <v>0</v>
      </c>
      <c r="BG28" s="252">
        <f t="shared" ref="BG28" si="28">BG21+BF28</f>
        <v>56</v>
      </c>
      <c r="BH28" s="252">
        <f>COUNTIF(D32:AE32,"○")</f>
        <v>0</v>
      </c>
      <c r="BI28" s="252">
        <f t="shared" ref="BI28" si="29">BI21+BH28</f>
        <v>56</v>
      </c>
    </row>
    <row r="29" spans="1:61" ht="37.5" customHeight="1" x14ac:dyDescent="0.2">
      <c r="B29" s="175"/>
      <c r="C29" s="215" t="s">
        <v>17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240"/>
      <c r="AG29" s="204"/>
      <c r="AH29" s="188"/>
      <c r="AI29" s="191"/>
      <c r="AJ29" s="194"/>
      <c r="AK29" s="188"/>
      <c r="AL29" s="188"/>
      <c r="AM29" s="191"/>
      <c r="AN29" s="194"/>
      <c r="AO29" s="188"/>
      <c r="AP29" s="188"/>
      <c r="AQ29" s="191"/>
      <c r="AR29" s="194"/>
      <c r="AS29" s="188"/>
      <c r="AT29" s="188"/>
      <c r="AU29" s="191"/>
      <c r="AV29" s="225"/>
      <c r="AW29" s="228"/>
      <c r="AX29" s="231"/>
      <c r="AY29" s="245"/>
      <c r="AZ29" s="237"/>
      <c r="BA29" s="219"/>
      <c r="BB29" s="222"/>
      <c r="BC29" s="255"/>
      <c r="BD29" s="257"/>
      <c r="BE29" s="257"/>
      <c r="BF29" s="257"/>
      <c r="BG29" s="257"/>
      <c r="BH29" s="257"/>
      <c r="BI29" s="257"/>
    </row>
    <row r="30" spans="1:61" ht="24" customHeight="1" x14ac:dyDescent="0.2">
      <c r="A30" s="7"/>
      <c r="B30" s="175"/>
      <c r="C30" s="216"/>
      <c r="D30" s="145" t="str">
        <f t="shared" ref="D30:AE30" si="30">IFERROR(VLOOKUP(D27,祝日,3,FALSE),"")</f>
        <v/>
      </c>
      <c r="E30" s="145" t="str">
        <f t="shared" si="30"/>
        <v/>
      </c>
      <c r="F30" s="145" t="str">
        <f t="shared" si="30"/>
        <v/>
      </c>
      <c r="G30" s="147" t="str">
        <f t="shared" si="30"/>
        <v/>
      </c>
      <c r="H30" s="145" t="str">
        <f t="shared" si="30"/>
        <v/>
      </c>
      <c r="I30" s="145" t="str">
        <f t="shared" si="30"/>
        <v/>
      </c>
      <c r="J30" s="145" t="str">
        <f t="shared" si="30"/>
        <v/>
      </c>
      <c r="K30" s="145" t="str">
        <f t="shared" si="30"/>
        <v/>
      </c>
      <c r="L30" s="145" t="str">
        <f t="shared" si="30"/>
        <v/>
      </c>
      <c r="M30" s="145" t="str">
        <f t="shared" si="30"/>
        <v/>
      </c>
      <c r="N30" s="145" t="str">
        <f t="shared" si="30"/>
        <v/>
      </c>
      <c r="O30" s="145" t="str">
        <f t="shared" si="30"/>
        <v>平和記念日</v>
      </c>
      <c r="P30" s="145" t="str">
        <f t="shared" si="30"/>
        <v/>
      </c>
      <c r="Q30" s="145" t="str">
        <f t="shared" si="30"/>
        <v/>
      </c>
      <c r="R30" s="145" t="str">
        <f t="shared" si="30"/>
        <v/>
      </c>
      <c r="S30" s="146" t="str">
        <f t="shared" si="30"/>
        <v/>
      </c>
      <c r="T30" s="145" t="str">
        <f t="shared" si="30"/>
        <v>山の日</v>
      </c>
      <c r="U30" s="145" t="str">
        <f t="shared" si="30"/>
        <v/>
      </c>
      <c r="V30" s="145" t="str">
        <f t="shared" si="30"/>
        <v/>
      </c>
      <c r="W30" s="145" t="str">
        <f t="shared" si="30"/>
        <v/>
      </c>
      <c r="X30" s="145" t="str">
        <f t="shared" si="30"/>
        <v/>
      </c>
      <c r="Y30" s="145" t="str">
        <f t="shared" si="30"/>
        <v/>
      </c>
      <c r="Z30" s="145" t="str">
        <f t="shared" si="30"/>
        <v/>
      </c>
      <c r="AA30" s="145" t="str">
        <f t="shared" si="30"/>
        <v/>
      </c>
      <c r="AB30" s="145" t="str">
        <f t="shared" si="30"/>
        <v/>
      </c>
      <c r="AC30" s="145" t="str">
        <f t="shared" si="30"/>
        <v/>
      </c>
      <c r="AD30" s="145" t="str">
        <f t="shared" si="30"/>
        <v/>
      </c>
      <c r="AE30" s="145" t="str">
        <f t="shared" si="30"/>
        <v/>
      </c>
      <c r="AF30" s="240"/>
      <c r="AG30" s="205"/>
      <c r="AH30" s="189"/>
      <c r="AI30" s="192"/>
      <c r="AJ30" s="195"/>
      <c r="AK30" s="189"/>
      <c r="AL30" s="189"/>
      <c r="AM30" s="192"/>
      <c r="AN30" s="195"/>
      <c r="AO30" s="189"/>
      <c r="AP30" s="189"/>
      <c r="AQ30" s="192"/>
      <c r="AR30" s="195"/>
      <c r="AS30" s="189"/>
      <c r="AT30" s="189"/>
      <c r="AU30" s="192"/>
      <c r="AV30" s="226"/>
      <c r="AW30" s="229"/>
      <c r="AX30" s="232"/>
      <c r="AY30" s="246"/>
      <c r="AZ30" s="238"/>
      <c r="BA30" s="220"/>
      <c r="BB30" s="223"/>
      <c r="BC30" s="255"/>
      <c r="BD30" s="257"/>
      <c r="BE30" s="257"/>
      <c r="BF30" s="257"/>
      <c r="BG30" s="257"/>
      <c r="BH30" s="257"/>
      <c r="BI30" s="257"/>
    </row>
    <row r="31" spans="1:61" ht="13.5" customHeight="1" x14ac:dyDescent="0.2">
      <c r="A31" s="8"/>
      <c r="B31" s="175"/>
      <c r="C31" s="6" t="s">
        <v>18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240"/>
      <c r="AG31" s="84">
        <f t="shared" ref="AG31:AG32" si="31">COUNTIF(D31:J31,"○")</f>
        <v>0</v>
      </c>
      <c r="AH31" s="85">
        <f t="shared" ref="AH31:AH32" si="32">IF(7-(COUNTIF(D31:J31,"－")+COUNTIF(D31:J31,"対象外"))=0,"－",AG31/(7-(COUNTIF(D31:J31,"－")+COUNTIF(D31:J31,"対象外"))))</f>
        <v>0</v>
      </c>
      <c r="AI31" s="85" t="str">
        <f>IF(COUNTIF(D31:J31,"")=7,"",IF(AH31="－","－",IF(AH31&gt;=0.285,"達成",IF(AJ31="該当","達成","未達成"))))</f>
        <v/>
      </c>
      <c r="AJ31" s="90" t="s">
        <v>20</v>
      </c>
      <c r="AK31" s="92">
        <f>COUNTIF(K31:Q31,"○")</f>
        <v>0</v>
      </c>
      <c r="AL31" s="85">
        <f>IF(7-(COUNTIF(K31:Q31,"－")+COUNTIF(K31:Q31,"対象外"))=0,"－",AK31/(7-(COUNTIF(K31:Q31,"－")+COUNTIF(K31:Q31,"対象外"))))</f>
        <v>0</v>
      </c>
      <c r="AM31" s="85" t="str">
        <f>IF(COUNTIF(K31:Q31,"")=7,"",IF(AL31="－","－",IF(AL31&gt;=0.285,"達成",IF(AN31="該当","達成","未達成"))))</f>
        <v/>
      </c>
      <c r="AN31" s="88" t="s">
        <v>20</v>
      </c>
      <c r="AO31" s="92">
        <f>COUNTIF(R31:X31,"○")</f>
        <v>0</v>
      </c>
      <c r="AP31" s="85">
        <f>IF(7-(COUNTIF(R31:X31,"－")+COUNTIF(R31:X31,"対象外"))=0,"－",AO31/(7-(COUNTIF(R31:X31,"－")+COUNTIF(R31:X31,"対象外"))))</f>
        <v>0</v>
      </c>
      <c r="AQ31" s="85" t="str">
        <f>IF(COUNTIF(R31:X31,"")=7,"",IF(AP31="－","－",IF(AP31&gt;=0.285,"達成",IF(AR31="該当","達成","未達成"))))</f>
        <v/>
      </c>
      <c r="AR31" s="88" t="s">
        <v>20</v>
      </c>
      <c r="AS31" s="92">
        <f>COUNTIF(Y31:AE31,"○")</f>
        <v>0</v>
      </c>
      <c r="AT31" s="85">
        <f>IF(7-(COUNTIF(Y31:AE31,"－")+COUNTIF(Y31:AE31,"対象外"))=0,"－",AS31/(7-(COUNTIF(Y31:AE31,"－")+COUNTIF(Y31:AE31,"対象外"))))</f>
        <v>0</v>
      </c>
      <c r="AU31" s="85" t="str">
        <f>IF(COUNTIF(Y31:AE31,"")=7,"",IF(AT31="－","－",IF(AT31&gt;=0.285,"達成",IF(AV31="該当","達成","未達成"))))</f>
        <v/>
      </c>
      <c r="AV31" s="88" t="s">
        <v>20</v>
      </c>
      <c r="AW31" s="94">
        <f>BF28</f>
        <v>0</v>
      </c>
      <c r="AX31" s="41">
        <f>IF(BD28=0,"－",AW31/BD28)</f>
        <v>0</v>
      </c>
      <c r="AY31" s="41" t="str">
        <f>IF(COUNTIF(D31:AE31,"")=28,"",IF(AX31="－","－",IF(AX31&gt;=0.285,"達成",IF(AZ31="該当","達成","未達成"))))</f>
        <v/>
      </c>
      <c r="AZ31" s="70" t="s">
        <v>20</v>
      </c>
      <c r="BA31" s="37">
        <f>BG28</f>
        <v>56</v>
      </c>
      <c r="BB31" s="38">
        <f>IF(BE28=0,"－",BA31/BE28)</f>
        <v>7.407407407407407E-2</v>
      </c>
      <c r="BC31" s="255"/>
      <c r="BD31" s="257"/>
      <c r="BE31" s="257"/>
      <c r="BF31" s="257"/>
      <c r="BG31" s="257"/>
      <c r="BH31" s="257"/>
      <c r="BI31" s="257"/>
    </row>
    <row r="32" spans="1:61" ht="13.5" customHeight="1" thickBot="1" x14ac:dyDescent="0.25">
      <c r="A32" s="8"/>
      <c r="B32" s="176"/>
      <c r="C32" s="9" t="s">
        <v>19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241"/>
      <c r="AG32" s="86">
        <f t="shared" si="31"/>
        <v>0</v>
      </c>
      <c r="AH32" s="87">
        <f t="shared" si="32"/>
        <v>0</v>
      </c>
      <c r="AI32" s="87" t="str">
        <f>IF(OR(AI31="",AI31="－"),AI31,IF(AH32&gt;=0.285,"達成",IF(AJ32="該当","達成","未達成")))</f>
        <v/>
      </c>
      <c r="AJ32" s="91" t="s">
        <v>20</v>
      </c>
      <c r="AK32" s="93">
        <f t="shared" ref="AK32" si="33">COUNTIF(K32:Q32,"○")</f>
        <v>0</v>
      </c>
      <c r="AL32" s="87">
        <f t="shared" ref="AL32" si="34">IF(7-(COUNTIF(K32:Q32,"－")+COUNTIF(K32:Q32,"対象外"))=0,"－",AK32/(7-(COUNTIF(K32:Q32,"－")+COUNTIF(K32:Q32,"対象外"))))</f>
        <v>0</v>
      </c>
      <c r="AM32" s="87" t="str">
        <f>IF(OR(AM31="",AM31="－"),AM31,IF(AL32&gt;=0.285,"達成",IF(AN32="該当","達成","未達成")))</f>
        <v/>
      </c>
      <c r="AN32" s="89" t="s">
        <v>20</v>
      </c>
      <c r="AO32" s="93">
        <f t="shared" ref="AO32" si="35">COUNTIF(R32:X32,"○")</f>
        <v>0</v>
      </c>
      <c r="AP32" s="87">
        <f t="shared" ref="AP32" si="36">IF(7-(COUNTIF(R32:X32,"－")+COUNTIF(R32:X32,"対象外"))=0,"－",AO32/(7-(COUNTIF(R32:X32,"－")+COUNTIF(R32:X32,"対象外"))))</f>
        <v>0</v>
      </c>
      <c r="AQ32" s="87" t="str">
        <f>IF(OR(AQ31="",AQ31="－"),AQ31,IF(AP32&gt;=0.285,"達成",IF(AR32="該当","達成","未達成")))</f>
        <v/>
      </c>
      <c r="AR32" s="89" t="s">
        <v>20</v>
      </c>
      <c r="AS32" s="93">
        <f t="shared" ref="AS32" si="37">COUNTIF(Y32:AE32,"○")</f>
        <v>0</v>
      </c>
      <c r="AT32" s="87">
        <f t="shared" ref="AT32" si="38">IF(7-(COUNTIF(Y32:AE32,"－")+COUNTIF(Y32:AE32,"対象外"))=0,"－",AS32/(7-(COUNTIF(Y32:AE32,"－")+COUNTIF(Y32:AE32,"対象外"))))</f>
        <v>0</v>
      </c>
      <c r="AU32" s="87" t="str">
        <f>IF(OR(AU31="",AU31="－"),AU31,IF(AT32&gt;=0.285,"達成",IF(AV32="該当","達成","未達成")))</f>
        <v/>
      </c>
      <c r="AV32" s="89" t="s">
        <v>20</v>
      </c>
      <c r="AW32" s="95">
        <f>BH28</f>
        <v>0</v>
      </c>
      <c r="AX32" s="42">
        <f>IF(BD28=0,"－",AW32/BD28)</f>
        <v>0</v>
      </c>
      <c r="AY32" s="42" t="str">
        <f>IF(COUNTIF(D32:AE32,"")=28,"",IF(AX32="－","－",IF(AX32&gt;=0.285,"達成",IF(AZ32="該当","達成","未達成"))))</f>
        <v/>
      </c>
      <c r="AZ32" s="71" t="s">
        <v>20</v>
      </c>
      <c r="BA32" s="39">
        <f>BI28</f>
        <v>56</v>
      </c>
      <c r="BB32" s="40">
        <f>IF(BE28=0,"－",BA32/BE28)</f>
        <v>7.407407407407407E-2</v>
      </c>
      <c r="BC32" s="256"/>
      <c r="BD32" s="253"/>
      <c r="BE32" s="253"/>
      <c r="BF32" s="253"/>
      <c r="BG32" s="253"/>
      <c r="BH32" s="253"/>
      <c r="BI32" s="253"/>
    </row>
    <row r="33" spans="1:61" ht="13.5" customHeight="1" x14ac:dyDescent="0.2">
      <c r="B33" s="174" t="s">
        <v>94</v>
      </c>
      <c r="C33" s="5" t="s">
        <v>1</v>
      </c>
      <c r="D33" s="21">
        <f t="shared" ref="D33:AE33" si="39">D114</f>
        <v>46622</v>
      </c>
      <c r="E33" s="21">
        <f t="shared" si="39"/>
        <v>46623</v>
      </c>
      <c r="F33" s="21">
        <f t="shared" si="39"/>
        <v>46624</v>
      </c>
      <c r="G33" s="21">
        <f t="shared" si="39"/>
        <v>46625</v>
      </c>
      <c r="H33" s="21">
        <f t="shared" si="39"/>
        <v>46626</v>
      </c>
      <c r="I33" s="21">
        <f t="shared" si="39"/>
        <v>46627</v>
      </c>
      <c r="J33" s="21">
        <f t="shared" si="39"/>
        <v>46628</v>
      </c>
      <c r="K33" s="21">
        <f t="shared" si="39"/>
        <v>46629</v>
      </c>
      <c r="L33" s="21">
        <f t="shared" si="39"/>
        <v>46630</v>
      </c>
      <c r="M33" s="21">
        <f t="shared" si="39"/>
        <v>46631</v>
      </c>
      <c r="N33" s="21">
        <f t="shared" si="39"/>
        <v>46632</v>
      </c>
      <c r="O33" s="21">
        <f t="shared" si="39"/>
        <v>46633</v>
      </c>
      <c r="P33" s="21">
        <f t="shared" si="39"/>
        <v>46634</v>
      </c>
      <c r="Q33" s="21">
        <f t="shared" si="39"/>
        <v>46635</v>
      </c>
      <c r="R33" s="21">
        <f t="shared" si="39"/>
        <v>46636</v>
      </c>
      <c r="S33" s="21">
        <f t="shared" si="39"/>
        <v>46637</v>
      </c>
      <c r="T33" s="21">
        <f t="shared" si="39"/>
        <v>46638</v>
      </c>
      <c r="U33" s="21">
        <f t="shared" si="39"/>
        <v>46639</v>
      </c>
      <c r="V33" s="21">
        <f t="shared" si="39"/>
        <v>46640</v>
      </c>
      <c r="W33" s="21">
        <f t="shared" si="39"/>
        <v>46641</v>
      </c>
      <c r="X33" s="21">
        <f t="shared" si="39"/>
        <v>46642</v>
      </c>
      <c r="Y33" s="21">
        <f t="shared" si="39"/>
        <v>46643</v>
      </c>
      <c r="Z33" s="21">
        <f t="shared" si="39"/>
        <v>46644</v>
      </c>
      <c r="AA33" s="21">
        <f t="shared" si="39"/>
        <v>46645</v>
      </c>
      <c r="AB33" s="21">
        <f t="shared" si="39"/>
        <v>46646</v>
      </c>
      <c r="AC33" s="21">
        <f t="shared" si="39"/>
        <v>46647</v>
      </c>
      <c r="AD33" s="21">
        <f t="shared" si="39"/>
        <v>46648</v>
      </c>
      <c r="AE33" s="21">
        <f t="shared" si="39"/>
        <v>46649</v>
      </c>
      <c r="AF33" s="242" t="s">
        <v>2</v>
      </c>
      <c r="AG33" s="179" t="s">
        <v>127</v>
      </c>
      <c r="AH33" s="180"/>
      <c r="AI33" s="180"/>
      <c r="AJ33" s="180"/>
      <c r="AK33" s="183" t="s">
        <v>128</v>
      </c>
      <c r="AL33" s="180"/>
      <c r="AM33" s="180"/>
      <c r="AN33" s="184"/>
      <c r="AO33" s="183" t="s">
        <v>129</v>
      </c>
      <c r="AP33" s="180"/>
      <c r="AQ33" s="180"/>
      <c r="AR33" s="184"/>
      <c r="AS33" s="183" t="s">
        <v>130</v>
      </c>
      <c r="AT33" s="180"/>
      <c r="AU33" s="180"/>
      <c r="AV33" s="184"/>
      <c r="AW33" s="206" t="s">
        <v>3</v>
      </c>
      <c r="AX33" s="206"/>
      <c r="AY33" s="206"/>
      <c r="AZ33" s="207"/>
      <c r="BA33" s="210" t="s">
        <v>4</v>
      </c>
      <c r="BB33" s="211"/>
      <c r="BC33" s="254" t="s">
        <v>5</v>
      </c>
      <c r="BD33" s="252" t="s">
        <v>6</v>
      </c>
      <c r="BE33" s="252" t="s">
        <v>7</v>
      </c>
      <c r="BF33" s="252" t="s">
        <v>8</v>
      </c>
      <c r="BG33" s="252" t="s">
        <v>9</v>
      </c>
      <c r="BH33" s="252" t="s">
        <v>10</v>
      </c>
      <c r="BI33" s="252" t="s">
        <v>11</v>
      </c>
    </row>
    <row r="34" spans="1:61" ht="13.5" customHeight="1" x14ac:dyDescent="0.2">
      <c r="B34" s="175"/>
      <c r="C34" s="6" t="s">
        <v>12</v>
      </c>
      <c r="D34" s="22">
        <f t="shared" ref="D34:AE34" si="40">D114</f>
        <v>46622</v>
      </c>
      <c r="E34" s="22">
        <f t="shared" si="40"/>
        <v>46623</v>
      </c>
      <c r="F34" s="22">
        <f t="shared" si="40"/>
        <v>46624</v>
      </c>
      <c r="G34" s="22">
        <f t="shared" si="40"/>
        <v>46625</v>
      </c>
      <c r="H34" s="22">
        <f t="shared" si="40"/>
        <v>46626</v>
      </c>
      <c r="I34" s="22">
        <f t="shared" si="40"/>
        <v>46627</v>
      </c>
      <c r="J34" s="22">
        <f t="shared" si="40"/>
        <v>46628</v>
      </c>
      <c r="K34" s="22">
        <f t="shared" si="40"/>
        <v>46629</v>
      </c>
      <c r="L34" s="22">
        <f t="shared" si="40"/>
        <v>46630</v>
      </c>
      <c r="M34" s="22">
        <f t="shared" si="40"/>
        <v>46631</v>
      </c>
      <c r="N34" s="22">
        <f t="shared" si="40"/>
        <v>46632</v>
      </c>
      <c r="O34" s="22">
        <f t="shared" si="40"/>
        <v>46633</v>
      </c>
      <c r="P34" s="22">
        <f t="shared" si="40"/>
        <v>46634</v>
      </c>
      <c r="Q34" s="22">
        <f t="shared" si="40"/>
        <v>46635</v>
      </c>
      <c r="R34" s="22">
        <f t="shared" si="40"/>
        <v>46636</v>
      </c>
      <c r="S34" s="22">
        <f t="shared" si="40"/>
        <v>46637</v>
      </c>
      <c r="T34" s="22">
        <f t="shared" si="40"/>
        <v>46638</v>
      </c>
      <c r="U34" s="22">
        <f t="shared" si="40"/>
        <v>46639</v>
      </c>
      <c r="V34" s="22">
        <f t="shared" si="40"/>
        <v>46640</v>
      </c>
      <c r="W34" s="22">
        <f t="shared" si="40"/>
        <v>46641</v>
      </c>
      <c r="X34" s="22">
        <f t="shared" si="40"/>
        <v>46642</v>
      </c>
      <c r="Y34" s="22">
        <f t="shared" si="40"/>
        <v>46643</v>
      </c>
      <c r="Z34" s="22">
        <f t="shared" si="40"/>
        <v>46644</v>
      </c>
      <c r="AA34" s="22">
        <f t="shared" si="40"/>
        <v>46645</v>
      </c>
      <c r="AB34" s="22">
        <f t="shared" si="40"/>
        <v>46646</v>
      </c>
      <c r="AC34" s="22">
        <f t="shared" si="40"/>
        <v>46647</v>
      </c>
      <c r="AD34" s="22">
        <f t="shared" si="40"/>
        <v>46648</v>
      </c>
      <c r="AE34" s="22">
        <f t="shared" si="40"/>
        <v>46649</v>
      </c>
      <c r="AF34" s="243"/>
      <c r="AG34" s="181"/>
      <c r="AH34" s="182"/>
      <c r="AI34" s="182"/>
      <c r="AJ34" s="182"/>
      <c r="AK34" s="185"/>
      <c r="AL34" s="182"/>
      <c r="AM34" s="182"/>
      <c r="AN34" s="186"/>
      <c r="AO34" s="185"/>
      <c r="AP34" s="182"/>
      <c r="AQ34" s="182"/>
      <c r="AR34" s="186"/>
      <c r="AS34" s="185"/>
      <c r="AT34" s="182"/>
      <c r="AU34" s="182"/>
      <c r="AV34" s="186"/>
      <c r="AW34" s="208"/>
      <c r="AX34" s="208"/>
      <c r="AY34" s="208"/>
      <c r="AZ34" s="209"/>
      <c r="BA34" s="212"/>
      <c r="BB34" s="213"/>
      <c r="BC34" s="256"/>
      <c r="BD34" s="253"/>
      <c r="BE34" s="253"/>
      <c r="BF34" s="253"/>
      <c r="BG34" s="253"/>
      <c r="BH34" s="253"/>
      <c r="BI34" s="253"/>
    </row>
    <row r="35" spans="1:61" ht="13.5" customHeight="1" x14ac:dyDescent="0.2">
      <c r="B35" s="175"/>
      <c r="C35" s="6" t="s">
        <v>13</v>
      </c>
      <c r="D35" s="20">
        <f t="shared" ref="D35:AE35" si="41">D114</f>
        <v>46622</v>
      </c>
      <c r="E35" s="20">
        <f t="shared" si="41"/>
        <v>46623</v>
      </c>
      <c r="F35" s="20">
        <f t="shared" si="41"/>
        <v>46624</v>
      </c>
      <c r="G35" s="20">
        <f t="shared" si="41"/>
        <v>46625</v>
      </c>
      <c r="H35" s="20">
        <f t="shared" si="41"/>
        <v>46626</v>
      </c>
      <c r="I35" s="20">
        <f t="shared" si="41"/>
        <v>46627</v>
      </c>
      <c r="J35" s="20">
        <f t="shared" si="41"/>
        <v>46628</v>
      </c>
      <c r="K35" s="20">
        <f t="shared" si="41"/>
        <v>46629</v>
      </c>
      <c r="L35" s="20">
        <f t="shared" si="41"/>
        <v>46630</v>
      </c>
      <c r="M35" s="20">
        <f t="shared" si="41"/>
        <v>46631</v>
      </c>
      <c r="N35" s="20">
        <f t="shared" si="41"/>
        <v>46632</v>
      </c>
      <c r="O35" s="20">
        <f t="shared" si="41"/>
        <v>46633</v>
      </c>
      <c r="P35" s="20">
        <f t="shared" si="41"/>
        <v>46634</v>
      </c>
      <c r="Q35" s="20">
        <f t="shared" si="41"/>
        <v>46635</v>
      </c>
      <c r="R35" s="20">
        <f t="shared" si="41"/>
        <v>46636</v>
      </c>
      <c r="S35" s="20">
        <f t="shared" si="41"/>
        <v>46637</v>
      </c>
      <c r="T35" s="20">
        <f t="shared" si="41"/>
        <v>46638</v>
      </c>
      <c r="U35" s="20">
        <f t="shared" si="41"/>
        <v>46639</v>
      </c>
      <c r="V35" s="20">
        <f t="shared" si="41"/>
        <v>46640</v>
      </c>
      <c r="W35" s="20">
        <f t="shared" si="41"/>
        <v>46641</v>
      </c>
      <c r="X35" s="20">
        <f t="shared" si="41"/>
        <v>46642</v>
      </c>
      <c r="Y35" s="20">
        <f t="shared" si="41"/>
        <v>46643</v>
      </c>
      <c r="Z35" s="20">
        <f t="shared" si="41"/>
        <v>46644</v>
      </c>
      <c r="AA35" s="20">
        <f t="shared" si="41"/>
        <v>46645</v>
      </c>
      <c r="AB35" s="20">
        <f t="shared" si="41"/>
        <v>46646</v>
      </c>
      <c r="AC35" s="20">
        <f t="shared" si="41"/>
        <v>46647</v>
      </c>
      <c r="AD35" s="20">
        <f t="shared" si="41"/>
        <v>46648</v>
      </c>
      <c r="AE35" s="20">
        <f t="shared" si="41"/>
        <v>46649</v>
      </c>
      <c r="AF35" s="239">
        <f>COUNTIF(D38:AE38,"－")+COUNTIF(D38:AE38,"対象外")</f>
        <v>0</v>
      </c>
      <c r="AG35" s="203" t="s">
        <v>131</v>
      </c>
      <c r="AH35" s="187" t="s">
        <v>132</v>
      </c>
      <c r="AI35" s="190" t="s">
        <v>133</v>
      </c>
      <c r="AJ35" s="193" t="s">
        <v>134</v>
      </c>
      <c r="AK35" s="187" t="s">
        <v>131</v>
      </c>
      <c r="AL35" s="187" t="s">
        <v>132</v>
      </c>
      <c r="AM35" s="190" t="s">
        <v>133</v>
      </c>
      <c r="AN35" s="193" t="s">
        <v>134</v>
      </c>
      <c r="AO35" s="187" t="s">
        <v>131</v>
      </c>
      <c r="AP35" s="187" t="s">
        <v>132</v>
      </c>
      <c r="AQ35" s="190" t="s">
        <v>133</v>
      </c>
      <c r="AR35" s="193" t="s">
        <v>134</v>
      </c>
      <c r="AS35" s="187" t="s">
        <v>131</v>
      </c>
      <c r="AT35" s="187" t="s">
        <v>132</v>
      </c>
      <c r="AU35" s="190" t="s">
        <v>133</v>
      </c>
      <c r="AV35" s="224" t="s">
        <v>134</v>
      </c>
      <c r="AW35" s="227" t="s">
        <v>14</v>
      </c>
      <c r="AX35" s="230" t="s">
        <v>15</v>
      </c>
      <c r="AY35" s="244" t="s">
        <v>53</v>
      </c>
      <c r="AZ35" s="236" t="s">
        <v>54</v>
      </c>
      <c r="BA35" s="218" t="s">
        <v>14</v>
      </c>
      <c r="BB35" s="221" t="s">
        <v>16</v>
      </c>
      <c r="BC35" s="254">
        <f t="shared" ref="BC35" si="42">COUNT(D34:AE34)</f>
        <v>28</v>
      </c>
      <c r="BD35" s="252">
        <f>BC35-AF35</f>
        <v>28</v>
      </c>
      <c r="BE35" s="252">
        <f t="shared" ref="BE35" si="43">BE28+BD35</f>
        <v>784</v>
      </c>
      <c r="BF35" s="252">
        <f>COUNTIF(D38:AE38,"○")</f>
        <v>0</v>
      </c>
      <c r="BG35" s="252">
        <f t="shared" ref="BG35" si="44">BG28+BF35</f>
        <v>56</v>
      </c>
      <c r="BH35" s="252">
        <f>COUNTIF(D39:AE39,"○")</f>
        <v>0</v>
      </c>
      <c r="BI35" s="252">
        <f t="shared" ref="BI35" si="45">BI28+BH35</f>
        <v>56</v>
      </c>
    </row>
    <row r="36" spans="1:61" s="7" customFormat="1" ht="37.5" customHeight="1" x14ac:dyDescent="0.2">
      <c r="A36"/>
      <c r="B36" s="175"/>
      <c r="C36" s="215" t="s">
        <v>17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240"/>
      <c r="AG36" s="204"/>
      <c r="AH36" s="188"/>
      <c r="AI36" s="191"/>
      <c r="AJ36" s="194"/>
      <c r="AK36" s="188"/>
      <c r="AL36" s="188"/>
      <c r="AM36" s="191"/>
      <c r="AN36" s="194"/>
      <c r="AO36" s="188"/>
      <c r="AP36" s="188"/>
      <c r="AQ36" s="191"/>
      <c r="AR36" s="194"/>
      <c r="AS36" s="188"/>
      <c r="AT36" s="188"/>
      <c r="AU36" s="191"/>
      <c r="AV36" s="225"/>
      <c r="AW36" s="228"/>
      <c r="AX36" s="231"/>
      <c r="AY36" s="245"/>
      <c r="AZ36" s="237"/>
      <c r="BA36" s="219"/>
      <c r="BB36" s="222"/>
      <c r="BC36" s="255"/>
      <c r="BD36" s="257"/>
      <c r="BE36" s="257"/>
      <c r="BF36" s="257"/>
      <c r="BG36" s="257"/>
      <c r="BH36" s="257"/>
      <c r="BI36" s="257"/>
    </row>
    <row r="37" spans="1:61" s="8" customFormat="1" ht="24" customHeight="1" x14ac:dyDescent="0.2">
      <c r="A37" s="7"/>
      <c r="B37" s="175"/>
      <c r="C37" s="216"/>
      <c r="D37" s="145" t="str">
        <f t="shared" ref="D37:AE37" si="46">IFERROR(VLOOKUP(D34,祝日,3,FALSE),"")</f>
        <v/>
      </c>
      <c r="E37" s="145" t="str">
        <f t="shared" si="46"/>
        <v/>
      </c>
      <c r="F37" s="145" t="str">
        <f t="shared" si="46"/>
        <v/>
      </c>
      <c r="G37" s="147" t="str">
        <f t="shared" si="46"/>
        <v/>
      </c>
      <c r="H37" s="145" t="str">
        <f t="shared" si="46"/>
        <v/>
      </c>
      <c r="I37" s="145" t="str">
        <f t="shared" si="46"/>
        <v/>
      </c>
      <c r="J37" s="145" t="str">
        <f t="shared" si="46"/>
        <v/>
      </c>
      <c r="K37" s="145" t="str">
        <f t="shared" si="46"/>
        <v/>
      </c>
      <c r="L37" s="145" t="str">
        <f t="shared" si="46"/>
        <v/>
      </c>
      <c r="M37" s="145" t="str">
        <f t="shared" si="46"/>
        <v/>
      </c>
      <c r="N37" s="145" t="str">
        <f t="shared" si="46"/>
        <v/>
      </c>
      <c r="O37" s="145" t="str">
        <f t="shared" si="46"/>
        <v/>
      </c>
      <c r="P37" s="145" t="str">
        <f t="shared" si="46"/>
        <v/>
      </c>
      <c r="Q37" s="145" t="str">
        <f t="shared" si="46"/>
        <v/>
      </c>
      <c r="R37" s="145" t="str">
        <f t="shared" si="46"/>
        <v/>
      </c>
      <c r="S37" s="146" t="str">
        <f t="shared" si="46"/>
        <v/>
      </c>
      <c r="T37" s="145" t="str">
        <f t="shared" si="46"/>
        <v/>
      </c>
      <c r="U37" s="145" t="str">
        <f t="shared" si="46"/>
        <v/>
      </c>
      <c r="V37" s="145" t="str">
        <f t="shared" si="46"/>
        <v/>
      </c>
      <c r="W37" s="145" t="str">
        <f t="shared" si="46"/>
        <v/>
      </c>
      <c r="X37" s="145" t="str">
        <f t="shared" si="46"/>
        <v/>
      </c>
      <c r="Y37" s="145" t="str">
        <f t="shared" si="46"/>
        <v/>
      </c>
      <c r="Z37" s="145" t="str">
        <f t="shared" si="46"/>
        <v/>
      </c>
      <c r="AA37" s="145" t="str">
        <f t="shared" si="46"/>
        <v/>
      </c>
      <c r="AB37" s="145" t="str">
        <f t="shared" si="46"/>
        <v/>
      </c>
      <c r="AC37" s="145" t="str">
        <f t="shared" si="46"/>
        <v/>
      </c>
      <c r="AD37" s="145" t="str">
        <f t="shared" si="46"/>
        <v/>
      </c>
      <c r="AE37" s="145" t="str">
        <f t="shared" si="46"/>
        <v/>
      </c>
      <c r="AF37" s="240"/>
      <c r="AG37" s="205"/>
      <c r="AH37" s="189"/>
      <c r="AI37" s="192"/>
      <c r="AJ37" s="195"/>
      <c r="AK37" s="189"/>
      <c r="AL37" s="189"/>
      <c r="AM37" s="192"/>
      <c r="AN37" s="195"/>
      <c r="AO37" s="189"/>
      <c r="AP37" s="189"/>
      <c r="AQ37" s="192"/>
      <c r="AR37" s="195"/>
      <c r="AS37" s="189"/>
      <c r="AT37" s="189"/>
      <c r="AU37" s="192"/>
      <c r="AV37" s="226"/>
      <c r="AW37" s="229"/>
      <c r="AX37" s="232"/>
      <c r="AY37" s="246"/>
      <c r="AZ37" s="238"/>
      <c r="BA37" s="220"/>
      <c r="BB37" s="223"/>
      <c r="BC37" s="255"/>
      <c r="BD37" s="257"/>
      <c r="BE37" s="257"/>
      <c r="BF37" s="257"/>
      <c r="BG37" s="257"/>
      <c r="BH37" s="257"/>
      <c r="BI37" s="257"/>
    </row>
    <row r="38" spans="1:61" s="8" customFormat="1" ht="13.5" customHeight="1" x14ac:dyDescent="0.2">
      <c r="B38" s="175"/>
      <c r="C38" s="6" t="s">
        <v>18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240"/>
      <c r="AG38" s="84">
        <f t="shared" ref="AG38:AG39" si="47">COUNTIF(D38:J38,"○")</f>
        <v>0</v>
      </c>
      <c r="AH38" s="85">
        <f t="shared" ref="AH38:AH39" si="48">IF(7-(COUNTIF(D38:J38,"－")+COUNTIF(D38:J38,"対象外"))=0,"－",AG38/(7-(COUNTIF(D38:J38,"－")+COUNTIF(D38:J38,"対象外"))))</f>
        <v>0</v>
      </c>
      <c r="AI38" s="85" t="str">
        <f>IF(COUNTIF(D38:J38,"")=7,"",IF(AH38="－","－",IF(AH38&gt;=0.285,"達成",IF(AJ38="該当","達成","未達成"))))</f>
        <v/>
      </c>
      <c r="AJ38" s="90" t="s">
        <v>20</v>
      </c>
      <c r="AK38" s="92">
        <f>COUNTIF(K38:Q38,"○")</f>
        <v>0</v>
      </c>
      <c r="AL38" s="85">
        <f>IF(7-(COUNTIF(K38:Q38,"－")+COUNTIF(K38:Q38,"対象外"))=0,"－",AK38/(7-(COUNTIF(K38:Q38,"－")+COUNTIF(K38:Q38,"対象外"))))</f>
        <v>0</v>
      </c>
      <c r="AM38" s="85" t="str">
        <f>IF(COUNTIF(K38:Q38,"")=7,"",IF(AL38="－","－",IF(AL38&gt;=0.285,"達成",IF(AN38="該当","達成","未達成"))))</f>
        <v/>
      </c>
      <c r="AN38" s="88" t="s">
        <v>20</v>
      </c>
      <c r="AO38" s="92">
        <f>COUNTIF(R38:X38,"○")</f>
        <v>0</v>
      </c>
      <c r="AP38" s="85">
        <f>IF(7-(COUNTIF(R38:X38,"－")+COUNTIF(R38:X38,"対象外"))=0,"－",AO38/(7-(COUNTIF(R38:X38,"－")+COUNTIF(R38:X38,"対象外"))))</f>
        <v>0</v>
      </c>
      <c r="AQ38" s="85" t="str">
        <f>IF(COUNTIF(R38:X38,"")=7,"",IF(AP38="－","－",IF(AP38&gt;=0.285,"達成",IF(AR38="該当","達成","未達成"))))</f>
        <v/>
      </c>
      <c r="AR38" s="88" t="s">
        <v>20</v>
      </c>
      <c r="AS38" s="92">
        <f>COUNTIF(Y38:AE38,"○")</f>
        <v>0</v>
      </c>
      <c r="AT38" s="85">
        <f>IF(7-(COUNTIF(Y38:AE38,"－")+COUNTIF(Y38:AE38,"対象外"))=0,"－",AS38/(7-(COUNTIF(Y38:AE38,"－")+COUNTIF(Y38:AE38,"対象外"))))</f>
        <v>0</v>
      </c>
      <c r="AU38" s="85" t="str">
        <f>IF(COUNTIF(Y38:AE38,"")=7,"",IF(AT38="－","－",IF(AT38&gt;=0.285,"達成",IF(AV38="該当","達成","未達成"))))</f>
        <v/>
      </c>
      <c r="AV38" s="88" t="s">
        <v>20</v>
      </c>
      <c r="AW38" s="94">
        <f>BF35</f>
        <v>0</v>
      </c>
      <c r="AX38" s="41">
        <f>IF(BD35=0,"－",AW38/BD35)</f>
        <v>0</v>
      </c>
      <c r="AY38" s="41" t="str">
        <f>IF(COUNTIF(D38:AE38,"")=28,"",IF(AX38="－","－",IF(AX38&gt;=0.285,"達成",IF(AZ38="該当","達成","未達成"))))</f>
        <v/>
      </c>
      <c r="AZ38" s="70" t="s">
        <v>20</v>
      </c>
      <c r="BA38" s="37">
        <f>BG35</f>
        <v>56</v>
      </c>
      <c r="BB38" s="38">
        <f>IF(BE35=0,"－",BA38/BE35)</f>
        <v>7.1428571428571425E-2</v>
      </c>
      <c r="BC38" s="255"/>
      <c r="BD38" s="257"/>
      <c r="BE38" s="257"/>
      <c r="BF38" s="257"/>
      <c r="BG38" s="257"/>
      <c r="BH38" s="257"/>
      <c r="BI38" s="257"/>
    </row>
    <row r="39" spans="1:61" ht="13.5" customHeight="1" thickBot="1" x14ac:dyDescent="0.25">
      <c r="A39" s="8"/>
      <c r="B39" s="176"/>
      <c r="C39" s="9" t="s">
        <v>19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241"/>
      <c r="AG39" s="86">
        <f t="shared" si="47"/>
        <v>0</v>
      </c>
      <c r="AH39" s="87">
        <f t="shared" si="48"/>
        <v>0</v>
      </c>
      <c r="AI39" s="87" t="str">
        <f>IF(OR(AI38="",AI38="－"),AI38,IF(AH39&gt;=0.285,"達成",IF(AJ39="該当","達成","未達成")))</f>
        <v/>
      </c>
      <c r="AJ39" s="91" t="s">
        <v>20</v>
      </c>
      <c r="AK39" s="93">
        <f t="shared" ref="AK39" si="49">COUNTIF(K39:Q39,"○")</f>
        <v>0</v>
      </c>
      <c r="AL39" s="87">
        <f t="shared" ref="AL39" si="50">IF(7-(COUNTIF(K39:Q39,"－")+COUNTIF(K39:Q39,"対象外"))=0,"－",AK39/(7-(COUNTIF(K39:Q39,"－")+COUNTIF(K39:Q39,"対象外"))))</f>
        <v>0</v>
      </c>
      <c r="AM39" s="87" t="str">
        <f>IF(OR(AM38="",AM38="－"),AM38,IF(AL39&gt;=0.285,"達成",IF(AN39="該当","達成","未達成")))</f>
        <v/>
      </c>
      <c r="AN39" s="89" t="s">
        <v>20</v>
      </c>
      <c r="AO39" s="93">
        <f t="shared" ref="AO39" si="51">COUNTIF(R39:X39,"○")</f>
        <v>0</v>
      </c>
      <c r="AP39" s="87">
        <f t="shared" ref="AP39" si="52">IF(7-(COUNTIF(R39:X39,"－")+COUNTIF(R39:X39,"対象外"))=0,"－",AO39/(7-(COUNTIF(R39:X39,"－")+COUNTIF(R39:X39,"対象外"))))</f>
        <v>0</v>
      </c>
      <c r="AQ39" s="87" t="str">
        <f>IF(OR(AQ38="",AQ38="－"),AQ38,IF(AP39&gt;=0.285,"達成",IF(AR39="該当","達成","未達成")))</f>
        <v/>
      </c>
      <c r="AR39" s="89" t="s">
        <v>20</v>
      </c>
      <c r="AS39" s="93">
        <f t="shared" ref="AS39" si="53">COUNTIF(Y39:AE39,"○")</f>
        <v>0</v>
      </c>
      <c r="AT39" s="87">
        <f t="shared" ref="AT39" si="54">IF(7-(COUNTIF(Y39:AE39,"－")+COUNTIF(Y39:AE39,"対象外"))=0,"－",AS39/(7-(COUNTIF(Y39:AE39,"－")+COUNTIF(Y39:AE39,"対象外"))))</f>
        <v>0</v>
      </c>
      <c r="AU39" s="87" t="str">
        <f>IF(OR(AU38="",AU38="－"),AU38,IF(AT39&gt;=0.285,"達成",IF(AV39="該当","達成","未達成")))</f>
        <v/>
      </c>
      <c r="AV39" s="89" t="s">
        <v>20</v>
      </c>
      <c r="AW39" s="95">
        <f>BH35</f>
        <v>0</v>
      </c>
      <c r="AX39" s="42">
        <f>IF(BD35=0,"－",AW39/BD35)</f>
        <v>0</v>
      </c>
      <c r="AY39" s="42" t="str">
        <f>IF(COUNTIF(D39:AE39,"")=28,"",IF(AX39="－","－",IF(AX39&gt;=0.285,"達成",IF(AZ39="該当","達成","未達成"))))</f>
        <v/>
      </c>
      <c r="AZ39" s="71" t="s">
        <v>20</v>
      </c>
      <c r="BA39" s="39">
        <f>BI35</f>
        <v>56</v>
      </c>
      <c r="BB39" s="40">
        <f>IF(BE35=0,"－",BA39/BE35)</f>
        <v>7.1428571428571425E-2</v>
      </c>
      <c r="BC39" s="256"/>
      <c r="BD39" s="253"/>
      <c r="BE39" s="253"/>
      <c r="BF39" s="253"/>
      <c r="BG39" s="253"/>
      <c r="BH39" s="253"/>
      <c r="BI39" s="253"/>
    </row>
    <row r="40" spans="1:61" ht="13.5" customHeight="1" x14ac:dyDescent="0.2">
      <c r="B40" s="174" t="s">
        <v>95</v>
      </c>
      <c r="C40" s="5" t="s">
        <v>1</v>
      </c>
      <c r="D40" s="21">
        <f t="shared" ref="D40:AE40" si="55">D115</f>
        <v>46650</v>
      </c>
      <c r="E40" s="21">
        <f t="shared" si="55"/>
        <v>46651</v>
      </c>
      <c r="F40" s="21">
        <f t="shared" si="55"/>
        <v>46652</v>
      </c>
      <c r="G40" s="21">
        <f t="shared" si="55"/>
        <v>46653</v>
      </c>
      <c r="H40" s="21">
        <f t="shared" si="55"/>
        <v>46654</v>
      </c>
      <c r="I40" s="21">
        <f t="shared" si="55"/>
        <v>46655</v>
      </c>
      <c r="J40" s="21">
        <f t="shared" si="55"/>
        <v>46656</v>
      </c>
      <c r="K40" s="21">
        <f t="shared" si="55"/>
        <v>46657</v>
      </c>
      <c r="L40" s="21">
        <f t="shared" si="55"/>
        <v>46658</v>
      </c>
      <c r="M40" s="21">
        <f t="shared" si="55"/>
        <v>46659</v>
      </c>
      <c r="N40" s="21">
        <f t="shared" si="55"/>
        <v>46660</v>
      </c>
      <c r="O40" s="21">
        <f t="shared" si="55"/>
        <v>46661</v>
      </c>
      <c r="P40" s="21">
        <f t="shared" si="55"/>
        <v>46662</v>
      </c>
      <c r="Q40" s="21">
        <f t="shared" si="55"/>
        <v>46663</v>
      </c>
      <c r="R40" s="21">
        <f t="shared" si="55"/>
        <v>46664</v>
      </c>
      <c r="S40" s="21">
        <f t="shared" si="55"/>
        <v>46665</v>
      </c>
      <c r="T40" s="21">
        <f t="shared" si="55"/>
        <v>46666</v>
      </c>
      <c r="U40" s="21">
        <f t="shared" si="55"/>
        <v>46667</v>
      </c>
      <c r="V40" s="21">
        <f t="shared" si="55"/>
        <v>46668</v>
      </c>
      <c r="W40" s="21">
        <f t="shared" si="55"/>
        <v>46669</v>
      </c>
      <c r="X40" s="21">
        <f t="shared" si="55"/>
        <v>46670</v>
      </c>
      <c r="Y40" s="21">
        <f t="shared" si="55"/>
        <v>46671</v>
      </c>
      <c r="Z40" s="21">
        <f t="shared" si="55"/>
        <v>46672</v>
      </c>
      <c r="AA40" s="21">
        <f t="shared" si="55"/>
        <v>46673</v>
      </c>
      <c r="AB40" s="21">
        <f t="shared" si="55"/>
        <v>46674</v>
      </c>
      <c r="AC40" s="21">
        <f t="shared" si="55"/>
        <v>46675</v>
      </c>
      <c r="AD40" s="21">
        <f t="shared" si="55"/>
        <v>46676</v>
      </c>
      <c r="AE40" s="21">
        <f t="shared" si="55"/>
        <v>46677</v>
      </c>
      <c r="AF40" s="242" t="s">
        <v>2</v>
      </c>
      <c r="AG40" s="179" t="s">
        <v>127</v>
      </c>
      <c r="AH40" s="180"/>
      <c r="AI40" s="180"/>
      <c r="AJ40" s="180"/>
      <c r="AK40" s="183" t="s">
        <v>128</v>
      </c>
      <c r="AL40" s="180"/>
      <c r="AM40" s="180"/>
      <c r="AN40" s="184"/>
      <c r="AO40" s="183" t="s">
        <v>129</v>
      </c>
      <c r="AP40" s="180"/>
      <c r="AQ40" s="180"/>
      <c r="AR40" s="184"/>
      <c r="AS40" s="183" t="s">
        <v>130</v>
      </c>
      <c r="AT40" s="180"/>
      <c r="AU40" s="180"/>
      <c r="AV40" s="184"/>
      <c r="AW40" s="206" t="s">
        <v>3</v>
      </c>
      <c r="AX40" s="206"/>
      <c r="AY40" s="206"/>
      <c r="AZ40" s="207"/>
      <c r="BA40" s="210" t="s">
        <v>4</v>
      </c>
      <c r="BB40" s="211"/>
      <c r="BC40" s="254" t="s">
        <v>5</v>
      </c>
      <c r="BD40" s="252" t="s">
        <v>6</v>
      </c>
      <c r="BE40" s="252" t="s">
        <v>7</v>
      </c>
      <c r="BF40" s="252" t="s">
        <v>8</v>
      </c>
      <c r="BG40" s="252" t="s">
        <v>9</v>
      </c>
      <c r="BH40" s="252" t="s">
        <v>10</v>
      </c>
      <c r="BI40" s="252" t="s">
        <v>11</v>
      </c>
    </row>
    <row r="41" spans="1:61" ht="13.5" customHeight="1" x14ac:dyDescent="0.2">
      <c r="B41" s="175"/>
      <c r="C41" s="6" t="s">
        <v>12</v>
      </c>
      <c r="D41" s="22">
        <f t="shared" ref="D41:AE41" si="56">D115</f>
        <v>46650</v>
      </c>
      <c r="E41" s="22">
        <f t="shared" si="56"/>
        <v>46651</v>
      </c>
      <c r="F41" s="22">
        <f t="shared" si="56"/>
        <v>46652</v>
      </c>
      <c r="G41" s="22">
        <f t="shared" si="56"/>
        <v>46653</v>
      </c>
      <c r="H41" s="22">
        <f t="shared" si="56"/>
        <v>46654</v>
      </c>
      <c r="I41" s="22">
        <f t="shared" si="56"/>
        <v>46655</v>
      </c>
      <c r="J41" s="22">
        <f t="shared" si="56"/>
        <v>46656</v>
      </c>
      <c r="K41" s="22">
        <f t="shared" si="56"/>
        <v>46657</v>
      </c>
      <c r="L41" s="22">
        <f t="shared" si="56"/>
        <v>46658</v>
      </c>
      <c r="M41" s="22">
        <f t="shared" si="56"/>
        <v>46659</v>
      </c>
      <c r="N41" s="22">
        <f t="shared" si="56"/>
        <v>46660</v>
      </c>
      <c r="O41" s="22">
        <f t="shared" si="56"/>
        <v>46661</v>
      </c>
      <c r="P41" s="22">
        <f t="shared" si="56"/>
        <v>46662</v>
      </c>
      <c r="Q41" s="22">
        <f t="shared" si="56"/>
        <v>46663</v>
      </c>
      <c r="R41" s="22">
        <f t="shared" si="56"/>
        <v>46664</v>
      </c>
      <c r="S41" s="22">
        <f t="shared" si="56"/>
        <v>46665</v>
      </c>
      <c r="T41" s="22">
        <f t="shared" si="56"/>
        <v>46666</v>
      </c>
      <c r="U41" s="22">
        <f t="shared" si="56"/>
        <v>46667</v>
      </c>
      <c r="V41" s="22">
        <f t="shared" si="56"/>
        <v>46668</v>
      </c>
      <c r="W41" s="22">
        <f t="shared" si="56"/>
        <v>46669</v>
      </c>
      <c r="X41" s="22">
        <f t="shared" si="56"/>
        <v>46670</v>
      </c>
      <c r="Y41" s="22">
        <f t="shared" si="56"/>
        <v>46671</v>
      </c>
      <c r="Z41" s="22">
        <f t="shared" si="56"/>
        <v>46672</v>
      </c>
      <c r="AA41" s="22">
        <f t="shared" si="56"/>
        <v>46673</v>
      </c>
      <c r="AB41" s="22">
        <f t="shared" si="56"/>
        <v>46674</v>
      </c>
      <c r="AC41" s="22">
        <f t="shared" si="56"/>
        <v>46675</v>
      </c>
      <c r="AD41" s="22">
        <f t="shared" si="56"/>
        <v>46676</v>
      </c>
      <c r="AE41" s="22">
        <f t="shared" si="56"/>
        <v>46677</v>
      </c>
      <c r="AF41" s="243"/>
      <c r="AG41" s="181"/>
      <c r="AH41" s="182"/>
      <c r="AI41" s="182"/>
      <c r="AJ41" s="182"/>
      <c r="AK41" s="185"/>
      <c r="AL41" s="182"/>
      <c r="AM41" s="182"/>
      <c r="AN41" s="186"/>
      <c r="AO41" s="185"/>
      <c r="AP41" s="182"/>
      <c r="AQ41" s="182"/>
      <c r="AR41" s="186"/>
      <c r="AS41" s="185"/>
      <c r="AT41" s="182"/>
      <c r="AU41" s="182"/>
      <c r="AV41" s="186"/>
      <c r="AW41" s="208"/>
      <c r="AX41" s="208"/>
      <c r="AY41" s="208"/>
      <c r="AZ41" s="209"/>
      <c r="BA41" s="212"/>
      <c r="BB41" s="213"/>
      <c r="BC41" s="256"/>
      <c r="BD41" s="253"/>
      <c r="BE41" s="253"/>
      <c r="BF41" s="253"/>
      <c r="BG41" s="253"/>
      <c r="BH41" s="253"/>
      <c r="BI41" s="253"/>
    </row>
    <row r="42" spans="1:61" ht="13.5" customHeight="1" x14ac:dyDescent="0.2">
      <c r="B42" s="175"/>
      <c r="C42" s="6" t="s">
        <v>13</v>
      </c>
      <c r="D42" s="20">
        <f t="shared" ref="D42:AE42" si="57">D115</f>
        <v>46650</v>
      </c>
      <c r="E42" s="20">
        <f t="shared" si="57"/>
        <v>46651</v>
      </c>
      <c r="F42" s="20">
        <f t="shared" si="57"/>
        <v>46652</v>
      </c>
      <c r="G42" s="20">
        <f t="shared" si="57"/>
        <v>46653</v>
      </c>
      <c r="H42" s="20">
        <f t="shared" si="57"/>
        <v>46654</v>
      </c>
      <c r="I42" s="20">
        <f t="shared" si="57"/>
        <v>46655</v>
      </c>
      <c r="J42" s="20">
        <f t="shared" si="57"/>
        <v>46656</v>
      </c>
      <c r="K42" s="20">
        <f t="shared" si="57"/>
        <v>46657</v>
      </c>
      <c r="L42" s="20">
        <f t="shared" si="57"/>
        <v>46658</v>
      </c>
      <c r="M42" s="20">
        <f t="shared" si="57"/>
        <v>46659</v>
      </c>
      <c r="N42" s="20">
        <f t="shared" si="57"/>
        <v>46660</v>
      </c>
      <c r="O42" s="20">
        <f t="shared" si="57"/>
        <v>46661</v>
      </c>
      <c r="P42" s="20">
        <f t="shared" si="57"/>
        <v>46662</v>
      </c>
      <c r="Q42" s="20">
        <f t="shared" si="57"/>
        <v>46663</v>
      </c>
      <c r="R42" s="20">
        <f t="shared" si="57"/>
        <v>46664</v>
      </c>
      <c r="S42" s="20">
        <f t="shared" si="57"/>
        <v>46665</v>
      </c>
      <c r="T42" s="20">
        <f t="shared" si="57"/>
        <v>46666</v>
      </c>
      <c r="U42" s="20">
        <f t="shared" si="57"/>
        <v>46667</v>
      </c>
      <c r="V42" s="20">
        <f t="shared" si="57"/>
        <v>46668</v>
      </c>
      <c r="W42" s="20">
        <f t="shared" si="57"/>
        <v>46669</v>
      </c>
      <c r="X42" s="20">
        <f t="shared" si="57"/>
        <v>46670</v>
      </c>
      <c r="Y42" s="20">
        <f t="shared" si="57"/>
        <v>46671</v>
      </c>
      <c r="Z42" s="20">
        <f t="shared" si="57"/>
        <v>46672</v>
      </c>
      <c r="AA42" s="20">
        <f t="shared" si="57"/>
        <v>46673</v>
      </c>
      <c r="AB42" s="20">
        <f t="shared" si="57"/>
        <v>46674</v>
      </c>
      <c r="AC42" s="20">
        <f t="shared" si="57"/>
        <v>46675</v>
      </c>
      <c r="AD42" s="20">
        <f t="shared" si="57"/>
        <v>46676</v>
      </c>
      <c r="AE42" s="20">
        <f t="shared" si="57"/>
        <v>46677</v>
      </c>
      <c r="AF42" s="239">
        <f>COUNTIF(D45:AE45,"－")+COUNTIF(D45:AE45,"対象外")</f>
        <v>0</v>
      </c>
      <c r="AG42" s="203" t="s">
        <v>131</v>
      </c>
      <c r="AH42" s="187" t="s">
        <v>132</v>
      </c>
      <c r="AI42" s="190" t="s">
        <v>133</v>
      </c>
      <c r="AJ42" s="193" t="s">
        <v>134</v>
      </c>
      <c r="AK42" s="187" t="s">
        <v>131</v>
      </c>
      <c r="AL42" s="187" t="s">
        <v>132</v>
      </c>
      <c r="AM42" s="190" t="s">
        <v>133</v>
      </c>
      <c r="AN42" s="193" t="s">
        <v>134</v>
      </c>
      <c r="AO42" s="187" t="s">
        <v>131</v>
      </c>
      <c r="AP42" s="187" t="s">
        <v>132</v>
      </c>
      <c r="AQ42" s="190" t="s">
        <v>133</v>
      </c>
      <c r="AR42" s="193" t="s">
        <v>134</v>
      </c>
      <c r="AS42" s="187" t="s">
        <v>131</v>
      </c>
      <c r="AT42" s="187" t="s">
        <v>132</v>
      </c>
      <c r="AU42" s="190" t="s">
        <v>133</v>
      </c>
      <c r="AV42" s="224" t="s">
        <v>134</v>
      </c>
      <c r="AW42" s="227" t="s">
        <v>14</v>
      </c>
      <c r="AX42" s="230" t="s">
        <v>15</v>
      </c>
      <c r="AY42" s="244" t="s">
        <v>53</v>
      </c>
      <c r="AZ42" s="236" t="s">
        <v>54</v>
      </c>
      <c r="BA42" s="218" t="s">
        <v>14</v>
      </c>
      <c r="BB42" s="221" t="s">
        <v>16</v>
      </c>
      <c r="BC42" s="254">
        <f t="shared" ref="BC42" si="58">COUNT(D41:AE41)</f>
        <v>28</v>
      </c>
      <c r="BD42" s="252">
        <f>BC42-AF42</f>
        <v>28</v>
      </c>
      <c r="BE42" s="252">
        <f t="shared" ref="BE42" si="59">BE35+BD42</f>
        <v>812</v>
      </c>
      <c r="BF42" s="252">
        <f>COUNTIF(D45:AE45,"○")</f>
        <v>0</v>
      </c>
      <c r="BG42" s="252">
        <f t="shared" ref="BG42" si="60">BG35+BF42</f>
        <v>56</v>
      </c>
      <c r="BH42" s="252">
        <f>COUNTIF(D46:AE46,"○")</f>
        <v>0</v>
      </c>
      <c r="BI42" s="252">
        <f t="shared" ref="BI42" si="61">BI35+BH42</f>
        <v>56</v>
      </c>
    </row>
    <row r="43" spans="1:61" ht="37.5" customHeight="1" x14ac:dyDescent="0.2">
      <c r="B43" s="175"/>
      <c r="C43" s="215" t="s">
        <v>17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240"/>
      <c r="AG43" s="204"/>
      <c r="AH43" s="188"/>
      <c r="AI43" s="191"/>
      <c r="AJ43" s="194"/>
      <c r="AK43" s="188"/>
      <c r="AL43" s="188"/>
      <c r="AM43" s="191"/>
      <c r="AN43" s="194"/>
      <c r="AO43" s="188"/>
      <c r="AP43" s="188"/>
      <c r="AQ43" s="191"/>
      <c r="AR43" s="194"/>
      <c r="AS43" s="188"/>
      <c r="AT43" s="188"/>
      <c r="AU43" s="191"/>
      <c r="AV43" s="225"/>
      <c r="AW43" s="228"/>
      <c r="AX43" s="231"/>
      <c r="AY43" s="245"/>
      <c r="AZ43" s="237"/>
      <c r="BA43" s="219"/>
      <c r="BB43" s="222"/>
      <c r="BC43" s="255"/>
      <c r="BD43" s="257"/>
      <c r="BE43" s="257"/>
      <c r="BF43" s="257"/>
      <c r="BG43" s="257"/>
      <c r="BH43" s="257"/>
      <c r="BI43" s="257"/>
    </row>
    <row r="44" spans="1:61" ht="24" customHeight="1" x14ac:dyDescent="0.2">
      <c r="A44" s="7"/>
      <c r="B44" s="175"/>
      <c r="C44" s="216"/>
      <c r="D44" s="145" t="str">
        <f t="shared" ref="D44:AE44" si="62">IFERROR(VLOOKUP(D41,祝日,3,FALSE),"")</f>
        <v>敬老の日</v>
      </c>
      <c r="E44" s="145" t="str">
        <f t="shared" si="62"/>
        <v/>
      </c>
      <c r="F44" s="145" t="str">
        <f t="shared" si="62"/>
        <v/>
      </c>
      <c r="G44" s="147" t="str">
        <f t="shared" si="62"/>
        <v>秋分の日</v>
      </c>
      <c r="H44" s="145" t="str">
        <f t="shared" si="62"/>
        <v/>
      </c>
      <c r="I44" s="145" t="str">
        <f t="shared" si="62"/>
        <v/>
      </c>
      <c r="J44" s="145" t="str">
        <f t="shared" si="62"/>
        <v/>
      </c>
      <c r="K44" s="145" t="str">
        <f t="shared" si="62"/>
        <v/>
      </c>
      <c r="L44" s="145" t="str">
        <f t="shared" si="62"/>
        <v/>
      </c>
      <c r="M44" s="145" t="str">
        <f t="shared" si="62"/>
        <v/>
      </c>
      <c r="N44" s="145" t="str">
        <f t="shared" si="62"/>
        <v/>
      </c>
      <c r="O44" s="145" t="str">
        <f t="shared" si="62"/>
        <v/>
      </c>
      <c r="P44" s="145" t="str">
        <f t="shared" si="62"/>
        <v/>
      </c>
      <c r="Q44" s="145" t="str">
        <f t="shared" si="62"/>
        <v/>
      </c>
      <c r="R44" s="145" t="str">
        <f t="shared" si="62"/>
        <v/>
      </c>
      <c r="S44" s="146" t="str">
        <f t="shared" si="62"/>
        <v/>
      </c>
      <c r="T44" s="145" t="str">
        <f t="shared" si="62"/>
        <v/>
      </c>
      <c r="U44" s="145" t="str">
        <f t="shared" si="62"/>
        <v/>
      </c>
      <c r="V44" s="145" t="str">
        <f t="shared" si="62"/>
        <v/>
      </c>
      <c r="W44" s="145" t="str">
        <f t="shared" si="62"/>
        <v/>
      </c>
      <c r="X44" s="145" t="str">
        <f t="shared" si="62"/>
        <v/>
      </c>
      <c r="Y44" s="145" t="str">
        <f t="shared" si="62"/>
        <v>スポーツの日</v>
      </c>
      <c r="Z44" s="145" t="str">
        <f t="shared" si="62"/>
        <v/>
      </c>
      <c r="AA44" s="145" t="str">
        <f t="shared" si="62"/>
        <v/>
      </c>
      <c r="AB44" s="145" t="str">
        <f t="shared" si="62"/>
        <v/>
      </c>
      <c r="AC44" s="145" t="str">
        <f t="shared" si="62"/>
        <v/>
      </c>
      <c r="AD44" s="145" t="str">
        <f t="shared" si="62"/>
        <v/>
      </c>
      <c r="AE44" s="145" t="str">
        <f t="shared" si="62"/>
        <v/>
      </c>
      <c r="AF44" s="240"/>
      <c r="AG44" s="205"/>
      <c r="AH44" s="189"/>
      <c r="AI44" s="192"/>
      <c r="AJ44" s="195"/>
      <c r="AK44" s="189"/>
      <c r="AL44" s="189"/>
      <c r="AM44" s="192"/>
      <c r="AN44" s="195"/>
      <c r="AO44" s="189"/>
      <c r="AP44" s="189"/>
      <c r="AQ44" s="192"/>
      <c r="AR44" s="195"/>
      <c r="AS44" s="189"/>
      <c r="AT44" s="189"/>
      <c r="AU44" s="192"/>
      <c r="AV44" s="226"/>
      <c r="AW44" s="229"/>
      <c r="AX44" s="232"/>
      <c r="AY44" s="246"/>
      <c r="AZ44" s="238"/>
      <c r="BA44" s="220"/>
      <c r="BB44" s="223"/>
      <c r="BC44" s="255"/>
      <c r="BD44" s="257"/>
      <c r="BE44" s="257"/>
      <c r="BF44" s="257"/>
      <c r="BG44" s="257"/>
      <c r="BH44" s="257"/>
      <c r="BI44" s="257"/>
    </row>
    <row r="45" spans="1:61" ht="12.75" customHeight="1" x14ac:dyDescent="0.2">
      <c r="A45" s="8"/>
      <c r="B45" s="175"/>
      <c r="C45" s="6" t="s">
        <v>18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240"/>
      <c r="AG45" s="84">
        <f t="shared" ref="AG45:AG46" si="63">COUNTIF(D45:J45,"○")</f>
        <v>0</v>
      </c>
      <c r="AH45" s="85">
        <f t="shared" ref="AH45:AH46" si="64">IF(7-(COUNTIF(D45:J45,"－")+COUNTIF(D45:J45,"対象外"))=0,"－",AG45/(7-(COUNTIF(D45:J45,"－")+COUNTIF(D45:J45,"対象外"))))</f>
        <v>0</v>
      </c>
      <c r="AI45" s="85" t="str">
        <f>IF(COUNTIF(D45:J45,"")=7,"",IF(AH45="－","－",IF(AH45&gt;=0.285,"達成",IF(AJ45="該当","達成","未達成"))))</f>
        <v/>
      </c>
      <c r="AJ45" s="90" t="s">
        <v>20</v>
      </c>
      <c r="AK45" s="92">
        <f>COUNTIF(K45:Q45,"○")</f>
        <v>0</v>
      </c>
      <c r="AL45" s="85">
        <f>IF(7-(COUNTIF(K45:Q45,"－")+COUNTIF(K45:Q45,"対象外"))=0,"－",AK45/(7-(COUNTIF(K45:Q45,"－")+COUNTIF(K45:Q45,"対象外"))))</f>
        <v>0</v>
      </c>
      <c r="AM45" s="85" t="str">
        <f>IF(COUNTIF(K45:Q45,"")=7,"",IF(AL45="－","－",IF(AL45&gt;=0.285,"達成",IF(AN45="該当","達成","未達成"))))</f>
        <v/>
      </c>
      <c r="AN45" s="88" t="s">
        <v>20</v>
      </c>
      <c r="AO45" s="92">
        <f>COUNTIF(R45:X45,"○")</f>
        <v>0</v>
      </c>
      <c r="AP45" s="85">
        <f>IF(7-(COUNTIF(R45:X45,"－")+COUNTIF(R45:X45,"対象外"))=0,"－",AO45/(7-(COUNTIF(R45:X45,"－")+COUNTIF(R45:X45,"対象外"))))</f>
        <v>0</v>
      </c>
      <c r="AQ45" s="85" t="str">
        <f>IF(COUNTIF(R45:X45,"")=7,"",IF(AP45="－","－",IF(AP45&gt;=0.285,"達成",IF(AR45="該当","達成","未達成"))))</f>
        <v/>
      </c>
      <c r="AR45" s="88" t="s">
        <v>20</v>
      </c>
      <c r="AS45" s="92">
        <f>COUNTIF(Y45:AE45,"○")</f>
        <v>0</v>
      </c>
      <c r="AT45" s="85">
        <f>IF(7-(COUNTIF(Y45:AE45,"－")+COUNTIF(Y45:AE45,"対象外"))=0,"－",AS45/(7-(COUNTIF(Y45:AE45,"－")+COUNTIF(Y45:AE45,"対象外"))))</f>
        <v>0</v>
      </c>
      <c r="AU45" s="85" t="str">
        <f>IF(COUNTIF(Y45:AE45,"")=7,"",IF(AT45="－","－",IF(AT45&gt;=0.285,"達成",IF(AV45="該当","達成","未達成"))))</f>
        <v/>
      </c>
      <c r="AV45" s="88" t="s">
        <v>20</v>
      </c>
      <c r="AW45" s="94">
        <f>BF42</f>
        <v>0</v>
      </c>
      <c r="AX45" s="41">
        <f>IF(BD42=0,"－",AW45/BD42)</f>
        <v>0</v>
      </c>
      <c r="AY45" s="41" t="str">
        <f>IF(COUNTIF(D45:AE45,"")=28,"",IF(AX45="－","－",IF(AX45&gt;=0.285,"達成",IF(AZ45="該当","達成","未達成"))))</f>
        <v/>
      </c>
      <c r="AZ45" s="70" t="s">
        <v>20</v>
      </c>
      <c r="BA45" s="37">
        <f>BG42</f>
        <v>56</v>
      </c>
      <c r="BB45" s="38">
        <f>IF(BE42=0,"－",BA45/BE42)</f>
        <v>6.8965517241379309E-2</v>
      </c>
      <c r="BC45" s="255"/>
      <c r="BD45" s="257"/>
      <c r="BE45" s="257"/>
      <c r="BF45" s="257"/>
      <c r="BG45" s="257"/>
      <c r="BH45" s="257"/>
      <c r="BI45" s="257"/>
    </row>
    <row r="46" spans="1:61" s="7" customFormat="1" ht="12.75" customHeight="1" thickBot="1" x14ac:dyDescent="0.25">
      <c r="A46" s="8"/>
      <c r="B46" s="176"/>
      <c r="C46" s="9" t="s">
        <v>19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241"/>
      <c r="AG46" s="86">
        <f t="shared" si="63"/>
        <v>0</v>
      </c>
      <c r="AH46" s="87">
        <f t="shared" si="64"/>
        <v>0</v>
      </c>
      <c r="AI46" s="87" t="str">
        <f>IF(OR(AI45="",AI45="－"),AI45,IF(AH46&gt;=0.285,"達成",IF(AJ46="該当","達成","未達成")))</f>
        <v/>
      </c>
      <c r="AJ46" s="91" t="s">
        <v>20</v>
      </c>
      <c r="AK46" s="93">
        <f t="shared" ref="AK46" si="65">COUNTIF(K46:Q46,"○")</f>
        <v>0</v>
      </c>
      <c r="AL46" s="87">
        <f t="shared" ref="AL46" si="66">IF(7-(COUNTIF(K46:Q46,"－")+COUNTIF(K46:Q46,"対象外"))=0,"－",AK46/(7-(COUNTIF(K46:Q46,"－")+COUNTIF(K46:Q46,"対象外"))))</f>
        <v>0</v>
      </c>
      <c r="AM46" s="87" t="str">
        <f>IF(OR(AM45="",AM45="－"),AM45,IF(AL46&gt;=0.285,"達成",IF(AN46="該当","達成","未達成")))</f>
        <v/>
      </c>
      <c r="AN46" s="89" t="s">
        <v>20</v>
      </c>
      <c r="AO46" s="93">
        <f t="shared" ref="AO46" si="67">COUNTIF(R46:X46,"○")</f>
        <v>0</v>
      </c>
      <c r="AP46" s="87">
        <f t="shared" ref="AP46" si="68">IF(7-(COUNTIF(R46:X46,"－")+COUNTIF(R46:X46,"対象外"))=0,"－",AO46/(7-(COUNTIF(R46:X46,"－")+COUNTIF(R46:X46,"対象外"))))</f>
        <v>0</v>
      </c>
      <c r="AQ46" s="87" t="str">
        <f>IF(OR(AQ45="",AQ45="－"),AQ45,IF(AP46&gt;=0.285,"達成",IF(AR46="該当","達成","未達成")))</f>
        <v/>
      </c>
      <c r="AR46" s="89" t="s">
        <v>20</v>
      </c>
      <c r="AS46" s="93">
        <f t="shared" ref="AS46" si="69">COUNTIF(Y46:AE46,"○")</f>
        <v>0</v>
      </c>
      <c r="AT46" s="87">
        <f t="shared" ref="AT46" si="70">IF(7-(COUNTIF(Y46:AE46,"－")+COUNTIF(Y46:AE46,"対象外"))=0,"－",AS46/(7-(COUNTIF(Y46:AE46,"－")+COUNTIF(Y46:AE46,"対象外"))))</f>
        <v>0</v>
      </c>
      <c r="AU46" s="87" t="str">
        <f>IF(OR(AU45="",AU45="－"),AU45,IF(AT46&gt;=0.285,"達成",IF(AV46="該当","達成","未達成")))</f>
        <v/>
      </c>
      <c r="AV46" s="89" t="s">
        <v>20</v>
      </c>
      <c r="AW46" s="95">
        <f>BH42</f>
        <v>0</v>
      </c>
      <c r="AX46" s="42">
        <f>IF(BD42=0,"－",AW46/BD42)</f>
        <v>0</v>
      </c>
      <c r="AY46" s="42" t="str">
        <f>IF(COUNTIF(D46:AE46,"")=28,"",IF(AX46="－","－",IF(AX46&gt;=0.285,"達成",IF(AZ46="該当","達成","未達成"))))</f>
        <v/>
      </c>
      <c r="AZ46" s="71" t="s">
        <v>20</v>
      </c>
      <c r="BA46" s="39">
        <f>BI42</f>
        <v>56</v>
      </c>
      <c r="BB46" s="40">
        <f>IF(BE42=0,"－",BA46/BE42)</f>
        <v>6.8965517241379309E-2</v>
      </c>
      <c r="BC46" s="256"/>
      <c r="BD46" s="253"/>
      <c r="BE46" s="253"/>
      <c r="BF46" s="253"/>
      <c r="BG46" s="253"/>
      <c r="BH46" s="253"/>
      <c r="BI46" s="253"/>
    </row>
    <row r="47" spans="1:61" s="8" customFormat="1" ht="12.75" customHeight="1" x14ac:dyDescent="0.2">
      <c r="A47"/>
      <c r="B47" s="174" t="s">
        <v>96</v>
      </c>
      <c r="C47" s="5" t="s">
        <v>1</v>
      </c>
      <c r="D47" s="21">
        <f t="shared" ref="D47:AE47" si="71">D116</f>
        <v>46678</v>
      </c>
      <c r="E47" s="21">
        <f t="shared" si="71"/>
        <v>46679</v>
      </c>
      <c r="F47" s="21">
        <f t="shared" si="71"/>
        <v>46680</v>
      </c>
      <c r="G47" s="21">
        <f t="shared" si="71"/>
        <v>46681</v>
      </c>
      <c r="H47" s="21">
        <f t="shared" si="71"/>
        <v>46682</v>
      </c>
      <c r="I47" s="21">
        <f t="shared" si="71"/>
        <v>46683</v>
      </c>
      <c r="J47" s="21">
        <f t="shared" si="71"/>
        <v>46684</v>
      </c>
      <c r="K47" s="21">
        <f t="shared" si="71"/>
        <v>46685</v>
      </c>
      <c r="L47" s="21">
        <f t="shared" si="71"/>
        <v>46686</v>
      </c>
      <c r="M47" s="21">
        <f t="shared" si="71"/>
        <v>46687</v>
      </c>
      <c r="N47" s="21">
        <f t="shared" si="71"/>
        <v>46688</v>
      </c>
      <c r="O47" s="21">
        <f t="shared" si="71"/>
        <v>46689</v>
      </c>
      <c r="P47" s="21">
        <f t="shared" si="71"/>
        <v>46690</v>
      </c>
      <c r="Q47" s="21">
        <f t="shared" si="71"/>
        <v>46691</v>
      </c>
      <c r="R47" s="21">
        <f t="shared" si="71"/>
        <v>46692</v>
      </c>
      <c r="S47" s="21">
        <f t="shared" si="71"/>
        <v>46693</v>
      </c>
      <c r="T47" s="21">
        <f t="shared" si="71"/>
        <v>46694</v>
      </c>
      <c r="U47" s="21">
        <f t="shared" si="71"/>
        <v>46695</v>
      </c>
      <c r="V47" s="21">
        <f t="shared" si="71"/>
        <v>46696</v>
      </c>
      <c r="W47" s="21">
        <f t="shared" si="71"/>
        <v>46697</v>
      </c>
      <c r="X47" s="21">
        <f t="shared" si="71"/>
        <v>46698</v>
      </c>
      <c r="Y47" s="21">
        <f t="shared" si="71"/>
        <v>46699</v>
      </c>
      <c r="Z47" s="21">
        <f t="shared" si="71"/>
        <v>46700</v>
      </c>
      <c r="AA47" s="21">
        <f t="shared" si="71"/>
        <v>46701</v>
      </c>
      <c r="AB47" s="21">
        <f t="shared" si="71"/>
        <v>46702</v>
      </c>
      <c r="AC47" s="21">
        <f t="shared" si="71"/>
        <v>46703</v>
      </c>
      <c r="AD47" s="21">
        <f t="shared" si="71"/>
        <v>46704</v>
      </c>
      <c r="AE47" s="21">
        <f t="shared" si="71"/>
        <v>46705</v>
      </c>
      <c r="AF47" s="242" t="s">
        <v>2</v>
      </c>
      <c r="AG47" s="179" t="s">
        <v>127</v>
      </c>
      <c r="AH47" s="180"/>
      <c r="AI47" s="180"/>
      <c r="AJ47" s="180"/>
      <c r="AK47" s="183" t="s">
        <v>128</v>
      </c>
      <c r="AL47" s="180"/>
      <c r="AM47" s="180"/>
      <c r="AN47" s="184"/>
      <c r="AO47" s="183" t="s">
        <v>129</v>
      </c>
      <c r="AP47" s="180"/>
      <c r="AQ47" s="180"/>
      <c r="AR47" s="184"/>
      <c r="AS47" s="183" t="s">
        <v>130</v>
      </c>
      <c r="AT47" s="180"/>
      <c r="AU47" s="180"/>
      <c r="AV47" s="184"/>
      <c r="AW47" s="206" t="s">
        <v>3</v>
      </c>
      <c r="AX47" s="206"/>
      <c r="AY47" s="206"/>
      <c r="AZ47" s="207"/>
      <c r="BA47" s="210" t="s">
        <v>4</v>
      </c>
      <c r="BB47" s="211"/>
      <c r="BC47" s="254" t="s">
        <v>5</v>
      </c>
      <c r="BD47" s="252" t="s">
        <v>6</v>
      </c>
      <c r="BE47" s="252" t="s">
        <v>7</v>
      </c>
      <c r="BF47" s="252" t="s">
        <v>8</v>
      </c>
      <c r="BG47" s="252" t="s">
        <v>9</v>
      </c>
      <c r="BH47" s="252" t="s">
        <v>10</v>
      </c>
      <c r="BI47" s="252" t="s">
        <v>11</v>
      </c>
    </row>
    <row r="48" spans="1:61" s="8" customFormat="1" ht="12.75" customHeight="1" x14ac:dyDescent="0.2">
      <c r="A48"/>
      <c r="B48" s="175"/>
      <c r="C48" s="6" t="s">
        <v>12</v>
      </c>
      <c r="D48" s="22">
        <f t="shared" ref="D48:AE48" si="72">D116</f>
        <v>46678</v>
      </c>
      <c r="E48" s="22">
        <f t="shared" si="72"/>
        <v>46679</v>
      </c>
      <c r="F48" s="22">
        <f t="shared" si="72"/>
        <v>46680</v>
      </c>
      <c r="G48" s="22">
        <f t="shared" si="72"/>
        <v>46681</v>
      </c>
      <c r="H48" s="22">
        <f t="shared" si="72"/>
        <v>46682</v>
      </c>
      <c r="I48" s="22">
        <f t="shared" si="72"/>
        <v>46683</v>
      </c>
      <c r="J48" s="22">
        <f t="shared" si="72"/>
        <v>46684</v>
      </c>
      <c r="K48" s="22">
        <f t="shared" si="72"/>
        <v>46685</v>
      </c>
      <c r="L48" s="22">
        <f t="shared" si="72"/>
        <v>46686</v>
      </c>
      <c r="M48" s="22">
        <f t="shared" si="72"/>
        <v>46687</v>
      </c>
      <c r="N48" s="22">
        <f t="shared" si="72"/>
        <v>46688</v>
      </c>
      <c r="O48" s="22">
        <f t="shared" si="72"/>
        <v>46689</v>
      </c>
      <c r="P48" s="22">
        <f t="shared" si="72"/>
        <v>46690</v>
      </c>
      <c r="Q48" s="22">
        <f t="shared" si="72"/>
        <v>46691</v>
      </c>
      <c r="R48" s="22">
        <f t="shared" si="72"/>
        <v>46692</v>
      </c>
      <c r="S48" s="22">
        <f t="shared" si="72"/>
        <v>46693</v>
      </c>
      <c r="T48" s="22">
        <f t="shared" si="72"/>
        <v>46694</v>
      </c>
      <c r="U48" s="22">
        <f t="shared" si="72"/>
        <v>46695</v>
      </c>
      <c r="V48" s="22">
        <f t="shared" si="72"/>
        <v>46696</v>
      </c>
      <c r="W48" s="22">
        <f t="shared" si="72"/>
        <v>46697</v>
      </c>
      <c r="X48" s="22">
        <f t="shared" si="72"/>
        <v>46698</v>
      </c>
      <c r="Y48" s="22">
        <f t="shared" si="72"/>
        <v>46699</v>
      </c>
      <c r="Z48" s="22">
        <f t="shared" si="72"/>
        <v>46700</v>
      </c>
      <c r="AA48" s="22">
        <f t="shared" si="72"/>
        <v>46701</v>
      </c>
      <c r="AB48" s="22">
        <f t="shared" si="72"/>
        <v>46702</v>
      </c>
      <c r="AC48" s="22">
        <f t="shared" si="72"/>
        <v>46703</v>
      </c>
      <c r="AD48" s="22">
        <f t="shared" si="72"/>
        <v>46704</v>
      </c>
      <c r="AE48" s="22">
        <f t="shared" si="72"/>
        <v>46705</v>
      </c>
      <c r="AF48" s="243"/>
      <c r="AG48" s="181"/>
      <c r="AH48" s="182"/>
      <c r="AI48" s="182"/>
      <c r="AJ48" s="182"/>
      <c r="AK48" s="185"/>
      <c r="AL48" s="182"/>
      <c r="AM48" s="182"/>
      <c r="AN48" s="186"/>
      <c r="AO48" s="185"/>
      <c r="AP48" s="182"/>
      <c r="AQ48" s="182"/>
      <c r="AR48" s="186"/>
      <c r="AS48" s="185"/>
      <c r="AT48" s="182"/>
      <c r="AU48" s="182"/>
      <c r="AV48" s="186"/>
      <c r="AW48" s="208"/>
      <c r="AX48" s="208"/>
      <c r="AY48" s="208"/>
      <c r="AZ48" s="209"/>
      <c r="BA48" s="212"/>
      <c r="BB48" s="213"/>
      <c r="BC48" s="256"/>
      <c r="BD48" s="253"/>
      <c r="BE48" s="253"/>
      <c r="BF48" s="253"/>
      <c r="BG48" s="253"/>
      <c r="BH48" s="253"/>
      <c r="BI48" s="253"/>
    </row>
    <row r="49" spans="1:61" ht="12.75" customHeight="1" x14ac:dyDescent="0.2">
      <c r="B49" s="175"/>
      <c r="C49" s="6" t="s">
        <v>13</v>
      </c>
      <c r="D49" s="20">
        <f t="shared" ref="D49:AE49" si="73">D116</f>
        <v>46678</v>
      </c>
      <c r="E49" s="20">
        <f t="shared" si="73"/>
        <v>46679</v>
      </c>
      <c r="F49" s="20">
        <f t="shared" si="73"/>
        <v>46680</v>
      </c>
      <c r="G49" s="20">
        <f t="shared" si="73"/>
        <v>46681</v>
      </c>
      <c r="H49" s="20">
        <f t="shared" si="73"/>
        <v>46682</v>
      </c>
      <c r="I49" s="20">
        <f t="shared" si="73"/>
        <v>46683</v>
      </c>
      <c r="J49" s="20">
        <f t="shared" si="73"/>
        <v>46684</v>
      </c>
      <c r="K49" s="20">
        <f t="shared" si="73"/>
        <v>46685</v>
      </c>
      <c r="L49" s="20">
        <f t="shared" si="73"/>
        <v>46686</v>
      </c>
      <c r="M49" s="20">
        <f t="shared" si="73"/>
        <v>46687</v>
      </c>
      <c r="N49" s="20">
        <f t="shared" si="73"/>
        <v>46688</v>
      </c>
      <c r="O49" s="20">
        <f t="shared" si="73"/>
        <v>46689</v>
      </c>
      <c r="P49" s="20">
        <f t="shared" si="73"/>
        <v>46690</v>
      </c>
      <c r="Q49" s="20">
        <f t="shared" si="73"/>
        <v>46691</v>
      </c>
      <c r="R49" s="20">
        <f t="shared" si="73"/>
        <v>46692</v>
      </c>
      <c r="S49" s="20">
        <f t="shared" si="73"/>
        <v>46693</v>
      </c>
      <c r="T49" s="20">
        <f t="shared" si="73"/>
        <v>46694</v>
      </c>
      <c r="U49" s="20">
        <f t="shared" si="73"/>
        <v>46695</v>
      </c>
      <c r="V49" s="20">
        <f t="shared" si="73"/>
        <v>46696</v>
      </c>
      <c r="W49" s="20">
        <f t="shared" si="73"/>
        <v>46697</v>
      </c>
      <c r="X49" s="20">
        <f t="shared" si="73"/>
        <v>46698</v>
      </c>
      <c r="Y49" s="20">
        <f t="shared" si="73"/>
        <v>46699</v>
      </c>
      <c r="Z49" s="20">
        <f t="shared" si="73"/>
        <v>46700</v>
      </c>
      <c r="AA49" s="20">
        <f t="shared" si="73"/>
        <v>46701</v>
      </c>
      <c r="AB49" s="20">
        <f t="shared" si="73"/>
        <v>46702</v>
      </c>
      <c r="AC49" s="20">
        <f t="shared" si="73"/>
        <v>46703</v>
      </c>
      <c r="AD49" s="20">
        <f t="shared" si="73"/>
        <v>46704</v>
      </c>
      <c r="AE49" s="20">
        <f t="shared" si="73"/>
        <v>46705</v>
      </c>
      <c r="AF49" s="239">
        <f>COUNTIF(D52:AE52,"－")+COUNTIF(D52:AE52,"対象外")</f>
        <v>0</v>
      </c>
      <c r="AG49" s="203" t="s">
        <v>131</v>
      </c>
      <c r="AH49" s="187" t="s">
        <v>132</v>
      </c>
      <c r="AI49" s="190" t="s">
        <v>133</v>
      </c>
      <c r="AJ49" s="193" t="s">
        <v>134</v>
      </c>
      <c r="AK49" s="187" t="s">
        <v>131</v>
      </c>
      <c r="AL49" s="187" t="s">
        <v>132</v>
      </c>
      <c r="AM49" s="190" t="s">
        <v>133</v>
      </c>
      <c r="AN49" s="193" t="s">
        <v>134</v>
      </c>
      <c r="AO49" s="187" t="s">
        <v>131</v>
      </c>
      <c r="AP49" s="187" t="s">
        <v>132</v>
      </c>
      <c r="AQ49" s="190" t="s">
        <v>133</v>
      </c>
      <c r="AR49" s="193" t="s">
        <v>134</v>
      </c>
      <c r="AS49" s="187" t="s">
        <v>131</v>
      </c>
      <c r="AT49" s="187" t="s">
        <v>132</v>
      </c>
      <c r="AU49" s="190" t="s">
        <v>133</v>
      </c>
      <c r="AV49" s="224" t="s">
        <v>134</v>
      </c>
      <c r="AW49" s="227" t="s">
        <v>14</v>
      </c>
      <c r="AX49" s="230" t="s">
        <v>15</v>
      </c>
      <c r="AY49" s="244" t="s">
        <v>53</v>
      </c>
      <c r="AZ49" s="236" t="s">
        <v>54</v>
      </c>
      <c r="BA49" s="218" t="s">
        <v>14</v>
      </c>
      <c r="BB49" s="221" t="s">
        <v>16</v>
      </c>
      <c r="BC49" s="254">
        <f t="shared" ref="BC49" si="74">COUNT(D48:AE48)</f>
        <v>28</v>
      </c>
      <c r="BD49" s="252">
        <f>BC49-AF49</f>
        <v>28</v>
      </c>
      <c r="BE49" s="252">
        <f t="shared" ref="BE49" si="75">BE42+BD49</f>
        <v>840</v>
      </c>
      <c r="BF49" s="252">
        <f>COUNTIF(D52:AE52,"○")</f>
        <v>0</v>
      </c>
      <c r="BG49" s="252">
        <f t="shared" ref="BG49" si="76">BG42+BF49</f>
        <v>56</v>
      </c>
      <c r="BH49" s="252">
        <f>COUNTIF(D53:AE53,"○")</f>
        <v>0</v>
      </c>
      <c r="BI49" s="252">
        <f t="shared" ref="BI49" si="77">BI42+BH49</f>
        <v>56</v>
      </c>
    </row>
    <row r="50" spans="1:61" ht="37.5" customHeight="1" x14ac:dyDescent="0.2">
      <c r="B50" s="175"/>
      <c r="C50" s="215" t="s">
        <v>17</v>
      </c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240"/>
      <c r="AG50" s="204"/>
      <c r="AH50" s="188"/>
      <c r="AI50" s="191"/>
      <c r="AJ50" s="194"/>
      <c r="AK50" s="188"/>
      <c r="AL50" s="188"/>
      <c r="AM50" s="191"/>
      <c r="AN50" s="194"/>
      <c r="AO50" s="188"/>
      <c r="AP50" s="188"/>
      <c r="AQ50" s="191"/>
      <c r="AR50" s="194"/>
      <c r="AS50" s="188"/>
      <c r="AT50" s="188"/>
      <c r="AU50" s="191"/>
      <c r="AV50" s="225"/>
      <c r="AW50" s="228"/>
      <c r="AX50" s="231"/>
      <c r="AY50" s="245"/>
      <c r="AZ50" s="237"/>
      <c r="BA50" s="219"/>
      <c r="BB50" s="222"/>
      <c r="BC50" s="255"/>
      <c r="BD50" s="257"/>
      <c r="BE50" s="257"/>
      <c r="BF50" s="257"/>
      <c r="BG50" s="257"/>
      <c r="BH50" s="257"/>
      <c r="BI50" s="257"/>
    </row>
    <row r="51" spans="1:61" ht="24" customHeight="1" x14ac:dyDescent="0.2">
      <c r="A51" s="7"/>
      <c r="B51" s="175"/>
      <c r="C51" s="216"/>
      <c r="D51" s="145" t="str">
        <f t="shared" ref="D51:AE51" si="78">IFERROR(VLOOKUP(D48,祝日,3,FALSE),"")</f>
        <v/>
      </c>
      <c r="E51" s="145" t="str">
        <f t="shared" si="78"/>
        <v/>
      </c>
      <c r="F51" s="145" t="str">
        <f t="shared" si="78"/>
        <v/>
      </c>
      <c r="G51" s="147" t="str">
        <f t="shared" si="78"/>
        <v/>
      </c>
      <c r="H51" s="145" t="str">
        <f t="shared" si="78"/>
        <v/>
      </c>
      <c r="I51" s="145" t="str">
        <f t="shared" si="78"/>
        <v/>
      </c>
      <c r="J51" s="145" t="str">
        <f t="shared" si="78"/>
        <v/>
      </c>
      <c r="K51" s="145" t="str">
        <f t="shared" si="78"/>
        <v/>
      </c>
      <c r="L51" s="145" t="str">
        <f t="shared" si="78"/>
        <v/>
      </c>
      <c r="M51" s="145" t="str">
        <f t="shared" si="78"/>
        <v/>
      </c>
      <c r="N51" s="145" t="str">
        <f t="shared" si="78"/>
        <v/>
      </c>
      <c r="O51" s="145" t="str">
        <f t="shared" si="78"/>
        <v/>
      </c>
      <c r="P51" s="145" t="str">
        <f t="shared" si="78"/>
        <v/>
      </c>
      <c r="Q51" s="145" t="str">
        <f t="shared" si="78"/>
        <v/>
      </c>
      <c r="R51" s="145" t="str">
        <f t="shared" si="78"/>
        <v/>
      </c>
      <c r="S51" s="146" t="str">
        <f t="shared" si="78"/>
        <v/>
      </c>
      <c r="T51" s="145" t="str">
        <f t="shared" si="78"/>
        <v>文化の日</v>
      </c>
      <c r="U51" s="145" t="str">
        <f t="shared" si="78"/>
        <v/>
      </c>
      <c r="V51" s="145" t="str">
        <f t="shared" si="78"/>
        <v/>
      </c>
      <c r="W51" s="145" t="str">
        <f t="shared" si="78"/>
        <v/>
      </c>
      <c r="X51" s="145" t="str">
        <f t="shared" si="78"/>
        <v/>
      </c>
      <c r="Y51" s="145" t="str">
        <f t="shared" si="78"/>
        <v/>
      </c>
      <c r="Z51" s="145" t="str">
        <f t="shared" si="78"/>
        <v/>
      </c>
      <c r="AA51" s="145" t="str">
        <f t="shared" si="78"/>
        <v/>
      </c>
      <c r="AB51" s="145" t="str">
        <f t="shared" si="78"/>
        <v/>
      </c>
      <c r="AC51" s="145" t="str">
        <f t="shared" si="78"/>
        <v/>
      </c>
      <c r="AD51" s="145" t="str">
        <f t="shared" si="78"/>
        <v/>
      </c>
      <c r="AE51" s="145" t="str">
        <f t="shared" si="78"/>
        <v/>
      </c>
      <c r="AF51" s="240"/>
      <c r="AG51" s="205"/>
      <c r="AH51" s="189"/>
      <c r="AI51" s="192"/>
      <c r="AJ51" s="195"/>
      <c r="AK51" s="189"/>
      <c r="AL51" s="189"/>
      <c r="AM51" s="192"/>
      <c r="AN51" s="195"/>
      <c r="AO51" s="189"/>
      <c r="AP51" s="189"/>
      <c r="AQ51" s="192"/>
      <c r="AR51" s="195"/>
      <c r="AS51" s="189"/>
      <c r="AT51" s="189"/>
      <c r="AU51" s="192"/>
      <c r="AV51" s="226"/>
      <c r="AW51" s="229"/>
      <c r="AX51" s="232"/>
      <c r="AY51" s="246"/>
      <c r="AZ51" s="238"/>
      <c r="BA51" s="220"/>
      <c r="BB51" s="223"/>
      <c r="BC51" s="255"/>
      <c r="BD51" s="257"/>
      <c r="BE51" s="257"/>
      <c r="BF51" s="257"/>
      <c r="BG51" s="257"/>
      <c r="BH51" s="257"/>
      <c r="BI51" s="257"/>
    </row>
    <row r="52" spans="1:61" ht="13.5" customHeight="1" x14ac:dyDescent="0.2">
      <c r="A52" s="8"/>
      <c r="B52" s="175"/>
      <c r="C52" s="6" t="s">
        <v>18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240"/>
      <c r="AG52" s="84">
        <f t="shared" ref="AG52:AG53" si="79">COUNTIF(D52:J52,"○")</f>
        <v>0</v>
      </c>
      <c r="AH52" s="85">
        <f t="shared" ref="AH52:AH53" si="80">IF(7-(COUNTIF(D52:J52,"－")+COUNTIF(D52:J52,"対象外"))=0,"－",AG52/(7-(COUNTIF(D52:J52,"－")+COUNTIF(D52:J52,"対象外"))))</f>
        <v>0</v>
      </c>
      <c r="AI52" s="85" t="str">
        <f>IF(COUNTIF(D52:J52,"")=7,"",IF(AH52="－","－",IF(AH52&gt;=0.285,"達成",IF(AJ52="該当","達成","未達成"))))</f>
        <v/>
      </c>
      <c r="AJ52" s="90" t="s">
        <v>20</v>
      </c>
      <c r="AK52" s="92">
        <f>COUNTIF(K52:Q52,"○")</f>
        <v>0</v>
      </c>
      <c r="AL52" s="85">
        <f>IF(7-(COUNTIF(K52:Q52,"－")+COUNTIF(K52:Q52,"対象外"))=0,"－",AK52/(7-(COUNTIF(K52:Q52,"－")+COUNTIF(K52:Q52,"対象外"))))</f>
        <v>0</v>
      </c>
      <c r="AM52" s="85" t="str">
        <f>IF(COUNTIF(K52:Q52,"")=7,"",IF(AL52="－","－",IF(AL52&gt;=0.285,"達成",IF(AN52="該当","達成","未達成"))))</f>
        <v/>
      </c>
      <c r="AN52" s="88" t="s">
        <v>20</v>
      </c>
      <c r="AO52" s="92">
        <f>COUNTIF(R52:X52,"○")</f>
        <v>0</v>
      </c>
      <c r="AP52" s="85">
        <f>IF(7-(COUNTIF(R52:X52,"－")+COUNTIF(R52:X52,"対象外"))=0,"－",AO52/(7-(COUNTIF(R52:X52,"－")+COUNTIF(R52:X52,"対象外"))))</f>
        <v>0</v>
      </c>
      <c r="AQ52" s="85" t="str">
        <f>IF(COUNTIF(R52:X52,"")=7,"",IF(AP52="－","－",IF(AP52&gt;=0.285,"達成",IF(AR52="該当","達成","未達成"))))</f>
        <v/>
      </c>
      <c r="AR52" s="88" t="s">
        <v>20</v>
      </c>
      <c r="AS52" s="92">
        <f>COUNTIF(Y52:AE52,"○")</f>
        <v>0</v>
      </c>
      <c r="AT52" s="85">
        <f>IF(7-(COUNTIF(Y52:AE52,"－")+COUNTIF(Y52:AE52,"対象外"))=0,"－",AS52/(7-(COUNTIF(Y52:AE52,"－")+COUNTIF(Y52:AE52,"対象外"))))</f>
        <v>0</v>
      </c>
      <c r="AU52" s="85" t="str">
        <f>IF(COUNTIF(Y52:AE52,"")=7,"",IF(AT52="－","－",IF(AT52&gt;=0.285,"達成",IF(AV52="該当","達成","未達成"))))</f>
        <v/>
      </c>
      <c r="AV52" s="88" t="s">
        <v>20</v>
      </c>
      <c r="AW52" s="94">
        <f>BF49</f>
        <v>0</v>
      </c>
      <c r="AX52" s="41">
        <f>IF(BD49=0,"－",AW52/BD49)</f>
        <v>0</v>
      </c>
      <c r="AY52" s="41" t="str">
        <f>IF(COUNTIF(D52:AE52,"")=28,"",IF(AX52="－","－",IF(AX52&gt;=0.285,"達成",IF(AZ52="該当","達成","未達成"))))</f>
        <v/>
      </c>
      <c r="AZ52" s="70" t="s">
        <v>20</v>
      </c>
      <c r="BA52" s="37">
        <f>BG49</f>
        <v>56</v>
      </c>
      <c r="BB52" s="38">
        <f>IF(BE49=0,"－",BA52/BE49)</f>
        <v>6.6666666666666666E-2</v>
      </c>
      <c r="BC52" s="255"/>
      <c r="BD52" s="257"/>
      <c r="BE52" s="257"/>
      <c r="BF52" s="257"/>
      <c r="BG52" s="257"/>
      <c r="BH52" s="257"/>
      <c r="BI52" s="257"/>
    </row>
    <row r="53" spans="1:61" ht="13.5" customHeight="1" thickBot="1" x14ac:dyDescent="0.25">
      <c r="A53" s="8"/>
      <c r="B53" s="176"/>
      <c r="C53" s="9" t="s">
        <v>19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241"/>
      <c r="AG53" s="86">
        <f t="shared" si="79"/>
        <v>0</v>
      </c>
      <c r="AH53" s="87">
        <f t="shared" si="80"/>
        <v>0</v>
      </c>
      <c r="AI53" s="87" t="str">
        <f>IF(OR(AI52="",AI52="－"),AI52,IF(AH53&gt;=0.285,"達成",IF(AJ53="該当","達成","未達成")))</f>
        <v/>
      </c>
      <c r="AJ53" s="91" t="s">
        <v>20</v>
      </c>
      <c r="AK53" s="93">
        <f t="shared" ref="AK53" si="81">COUNTIF(K53:Q53,"○")</f>
        <v>0</v>
      </c>
      <c r="AL53" s="87">
        <f t="shared" ref="AL53" si="82">IF(7-(COUNTIF(K53:Q53,"－")+COUNTIF(K53:Q53,"対象外"))=0,"－",AK53/(7-(COUNTIF(K53:Q53,"－")+COUNTIF(K53:Q53,"対象外"))))</f>
        <v>0</v>
      </c>
      <c r="AM53" s="87" t="str">
        <f>IF(OR(AM52="",AM52="－"),AM52,IF(AL53&gt;=0.285,"達成",IF(AN53="該当","達成","未達成")))</f>
        <v/>
      </c>
      <c r="AN53" s="89" t="s">
        <v>20</v>
      </c>
      <c r="AO53" s="93">
        <f t="shared" ref="AO53" si="83">COUNTIF(R53:X53,"○")</f>
        <v>0</v>
      </c>
      <c r="AP53" s="87">
        <f t="shared" ref="AP53" si="84">IF(7-(COUNTIF(R53:X53,"－")+COUNTIF(R53:X53,"対象外"))=0,"－",AO53/(7-(COUNTIF(R53:X53,"－")+COUNTIF(R53:X53,"対象外"))))</f>
        <v>0</v>
      </c>
      <c r="AQ53" s="87" t="str">
        <f>IF(OR(AQ52="",AQ52="－"),AQ52,IF(AP53&gt;=0.285,"達成",IF(AR53="該当","達成","未達成")))</f>
        <v/>
      </c>
      <c r="AR53" s="89" t="s">
        <v>20</v>
      </c>
      <c r="AS53" s="93">
        <f t="shared" ref="AS53" si="85">COUNTIF(Y53:AE53,"○")</f>
        <v>0</v>
      </c>
      <c r="AT53" s="87">
        <f t="shared" ref="AT53" si="86">IF(7-(COUNTIF(Y53:AE53,"－")+COUNTIF(Y53:AE53,"対象外"))=0,"－",AS53/(7-(COUNTIF(Y53:AE53,"－")+COUNTIF(Y53:AE53,"対象外"))))</f>
        <v>0</v>
      </c>
      <c r="AU53" s="87" t="str">
        <f>IF(OR(AU52="",AU52="－"),AU52,IF(AT53&gt;=0.285,"達成",IF(AV53="該当","達成","未達成")))</f>
        <v/>
      </c>
      <c r="AV53" s="89" t="s">
        <v>20</v>
      </c>
      <c r="AW53" s="95">
        <f>BH49</f>
        <v>0</v>
      </c>
      <c r="AX53" s="42">
        <f>IF(BD49=0,"－",AW53/BD49)</f>
        <v>0</v>
      </c>
      <c r="AY53" s="42" t="str">
        <f>IF(COUNTIF(D53:AE53,"")=28,"",IF(AX53="－","－",IF(AX53&gt;=0.285,"達成",IF(AZ53="該当","達成","未達成"))))</f>
        <v/>
      </c>
      <c r="AZ53" s="71" t="s">
        <v>20</v>
      </c>
      <c r="BA53" s="39">
        <f>BI49</f>
        <v>56</v>
      </c>
      <c r="BB53" s="40">
        <f>IF(BE49=0,"－",BA53/BE49)</f>
        <v>6.6666666666666666E-2</v>
      </c>
      <c r="BC53" s="256"/>
      <c r="BD53" s="253"/>
      <c r="BE53" s="253"/>
      <c r="BF53" s="253"/>
      <c r="BG53" s="253"/>
      <c r="BH53" s="253"/>
      <c r="BI53" s="253"/>
    </row>
    <row r="54" spans="1:61" ht="13.5" customHeight="1" x14ac:dyDescent="0.2">
      <c r="B54" s="174" t="s">
        <v>97</v>
      </c>
      <c r="C54" s="5" t="s">
        <v>1</v>
      </c>
      <c r="D54" s="21">
        <f t="shared" ref="D54:AE54" si="87">D117</f>
        <v>46706</v>
      </c>
      <c r="E54" s="21">
        <f t="shared" si="87"/>
        <v>46707</v>
      </c>
      <c r="F54" s="21">
        <f t="shared" si="87"/>
        <v>46708</v>
      </c>
      <c r="G54" s="21">
        <f t="shared" si="87"/>
        <v>46709</v>
      </c>
      <c r="H54" s="21">
        <f t="shared" si="87"/>
        <v>46710</v>
      </c>
      <c r="I54" s="21">
        <f t="shared" si="87"/>
        <v>46711</v>
      </c>
      <c r="J54" s="21">
        <f t="shared" si="87"/>
        <v>46712</v>
      </c>
      <c r="K54" s="21">
        <f t="shared" si="87"/>
        <v>46713</v>
      </c>
      <c r="L54" s="21">
        <f t="shared" si="87"/>
        <v>46714</v>
      </c>
      <c r="M54" s="21">
        <f t="shared" si="87"/>
        <v>46715</v>
      </c>
      <c r="N54" s="21">
        <f t="shared" si="87"/>
        <v>46716</v>
      </c>
      <c r="O54" s="21">
        <f t="shared" si="87"/>
        <v>46717</v>
      </c>
      <c r="P54" s="21">
        <f t="shared" si="87"/>
        <v>46718</v>
      </c>
      <c r="Q54" s="21">
        <f t="shared" si="87"/>
        <v>46719</v>
      </c>
      <c r="R54" s="21">
        <f t="shared" si="87"/>
        <v>46720</v>
      </c>
      <c r="S54" s="21">
        <f t="shared" si="87"/>
        <v>46721</v>
      </c>
      <c r="T54" s="21">
        <f t="shared" si="87"/>
        <v>46722</v>
      </c>
      <c r="U54" s="21">
        <f t="shared" si="87"/>
        <v>46723</v>
      </c>
      <c r="V54" s="21">
        <f t="shared" si="87"/>
        <v>46724</v>
      </c>
      <c r="W54" s="21">
        <f t="shared" si="87"/>
        <v>46725</v>
      </c>
      <c r="X54" s="21">
        <f t="shared" si="87"/>
        <v>46726</v>
      </c>
      <c r="Y54" s="21">
        <f t="shared" si="87"/>
        <v>46727</v>
      </c>
      <c r="Z54" s="21">
        <f t="shared" si="87"/>
        <v>46728</v>
      </c>
      <c r="AA54" s="21">
        <f t="shared" si="87"/>
        <v>46729</v>
      </c>
      <c r="AB54" s="21">
        <f t="shared" si="87"/>
        <v>46730</v>
      </c>
      <c r="AC54" s="21">
        <f t="shared" si="87"/>
        <v>46731</v>
      </c>
      <c r="AD54" s="21">
        <f t="shared" si="87"/>
        <v>46732</v>
      </c>
      <c r="AE54" s="21">
        <f t="shared" si="87"/>
        <v>46733</v>
      </c>
      <c r="AF54" s="242" t="s">
        <v>2</v>
      </c>
      <c r="AG54" s="179" t="s">
        <v>127</v>
      </c>
      <c r="AH54" s="180"/>
      <c r="AI54" s="180"/>
      <c r="AJ54" s="180"/>
      <c r="AK54" s="183" t="s">
        <v>128</v>
      </c>
      <c r="AL54" s="180"/>
      <c r="AM54" s="180"/>
      <c r="AN54" s="184"/>
      <c r="AO54" s="183" t="s">
        <v>129</v>
      </c>
      <c r="AP54" s="180"/>
      <c r="AQ54" s="180"/>
      <c r="AR54" s="184"/>
      <c r="AS54" s="183" t="s">
        <v>130</v>
      </c>
      <c r="AT54" s="180"/>
      <c r="AU54" s="180"/>
      <c r="AV54" s="184"/>
      <c r="AW54" s="206" t="s">
        <v>3</v>
      </c>
      <c r="AX54" s="206"/>
      <c r="AY54" s="206"/>
      <c r="AZ54" s="207"/>
      <c r="BA54" s="210" t="s">
        <v>4</v>
      </c>
      <c r="BB54" s="211"/>
      <c r="BC54" s="254" t="s">
        <v>5</v>
      </c>
      <c r="BD54" s="252" t="s">
        <v>6</v>
      </c>
      <c r="BE54" s="252" t="s">
        <v>7</v>
      </c>
      <c r="BF54" s="252" t="s">
        <v>8</v>
      </c>
      <c r="BG54" s="252" t="s">
        <v>9</v>
      </c>
      <c r="BH54" s="252" t="s">
        <v>10</v>
      </c>
      <c r="BI54" s="252" t="s">
        <v>11</v>
      </c>
    </row>
    <row r="55" spans="1:61" ht="13.5" customHeight="1" x14ac:dyDescent="0.2">
      <c r="B55" s="175"/>
      <c r="C55" s="6" t="s">
        <v>12</v>
      </c>
      <c r="D55" s="22">
        <f t="shared" ref="D55:AE55" si="88">D117</f>
        <v>46706</v>
      </c>
      <c r="E55" s="22">
        <f t="shared" si="88"/>
        <v>46707</v>
      </c>
      <c r="F55" s="22">
        <f t="shared" si="88"/>
        <v>46708</v>
      </c>
      <c r="G55" s="22">
        <f t="shared" si="88"/>
        <v>46709</v>
      </c>
      <c r="H55" s="22">
        <f t="shared" si="88"/>
        <v>46710</v>
      </c>
      <c r="I55" s="22">
        <f t="shared" si="88"/>
        <v>46711</v>
      </c>
      <c r="J55" s="22">
        <f t="shared" si="88"/>
        <v>46712</v>
      </c>
      <c r="K55" s="22">
        <f t="shared" si="88"/>
        <v>46713</v>
      </c>
      <c r="L55" s="22">
        <f t="shared" si="88"/>
        <v>46714</v>
      </c>
      <c r="M55" s="22">
        <f t="shared" si="88"/>
        <v>46715</v>
      </c>
      <c r="N55" s="22">
        <f t="shared" si="88"/>
        <v>46716</v>
      </c>
      <c r="O55" s="22">
        <f t="shared" si="88"/>
        <v>46717</v>
      </c>
      <c r="P55" s="22">
        <f t="shared" si="88"/>
        <v>46718</v>
      </c>
      <c r="Q55" s="22">
        <f t="shared" si="88"/>
        <v>46719</v>
      </c>
      <c r="R55" s="22">
        <f t="shared" si="88"/>
        <v>46720</v>
      </c>
      <c r="S55" s="22">
        <f t="shared" si="88"/>
        <v>46721</v>
      </c>
      <c r="T55" s="22">
        <f t="shared" si="88"/>
        <v>46722</v>
      </c>
      <c r="U55" s="22">
        <f t="shared" si="88"/>
        <v>46723</v>
      </c>
      <c r="V55" s="22">
        <f t="shared" si="88"/>
        <v>46724</v>
      </c>
      <c r="W55" s="22">
        <f t="shared" si="88"/>
        <v>46725</v>
      </c>
      <c r="X55" s="22">
        <f t="shared" si="88"/>
        <v>46726</v>
      </c>
      <c r="Y55" s="22">
        <f t="shared" si="88"/>
        <v>46727</v>
      </c>
      <c r="Z55" s="22">
        <f t="shared" si="88"/>
        <v>46728</v>
      </c>
      <c r="AA55" s="22">
        <f t="shared" si="88"/>
        <v>46729</v>
      </c>
      <c r="AB55" s="22">
        <f t="shared" si="88"/>
        <v>46730</v>
      </c>
      <c r="AC55" s="22">
        <f t="shared" si="88"/>
        <v>46731</v>
      </c>
      <c r="AD55" s="22">
        <f t="shared" si="88"/>
        <v>46732</v>
      </c>
      <c r="AE55" s="22">
        <f t="shared" si="88"/>
        <v>46733</v>
      </c>
      <c r="AF55" s="243"/>
      <c r="AG55" s="181"/>
      <c r="AH55" s="182"/>
      <c r="AI55" s="182"/>
      <c r="AJ55" s="182"/>
      <c r="AK55" s="185"/>
      <c r="AL55" s="182"/>
      <c r="AM55" s="182"/>
      <c r="AN55" s="186"/>
      <c r="AO55" s="185"/>
      <c r="AP55" s="182"/>
      <c r="AQ55" s="182"/>
      <c r="AR55" s="186"/>
      <c r="AS55" s="185"/>
      <c r="AT55" s="182"/>
      <c r="AU55" s="182"/>
      <c r="AV55" s="186"/>
      <c r="AW55" s="208"/>
      <c r="AX55" s="208"/>
      <c r="AY55" s="208"/>
      <c r="AZ55" s="209"/>
      <c r="BA55" s="212"/>
      <c r="BB55" s="213"/>
      <c r="BC55" s="256"/>
      <c r="BD55" s="253"/>
      <c r="BE55" s="253"/>
      <c r="BF55" s="253"/>
      <c r="BG55" s="253"/>
      <c r="BH55" s="253"/>
      <c r="BI55" s="253"/>
    </row>
    <row r="56" spans="1:61" s="7" customFormat="1" ht="13.5" customHeight="1" x14ac:dyDescent="0.2">
      <c r="A56"/>
      <c r="B56" s="175"/>
      <c r="C56" s="6" t="s">
        <v>13</v>
      </c>
      <c r="D56" s="20">
        <f t="shared" ref="D56:AE56" si="89">D117</f>
        <v>46706</v>
      </c>
      <c r="E56" s="20">
        <f t="shared" si="89"/>
        <v>46707</v>
      </c>
      <c r="F56" s="20">
        <f t="shared" si="89"/>
        <v>46708</v>
      </c>
      <c r="G56" s="20">
        <f t="shared" si="89"/>
        <v>46709</v>
      </c>
      <c r="H56" s="20">
        <f t="shared" si="89"/>
        <v>46710</v>
      </c>
      <c r="I56" s="20">
        <f t="shared" si="89"/>
        <v>46711</v>
      </c>
      <c r="J56" s="20">
        <f t="shared" si="89"/>
        <v>46712</v>
      </c>
      <c r="K56" s="20">
        <f t="shared" si="89"/>
        <v>46713</v>
      </c>
      <c r="L56" s="20">
        <f t="shared" si="89"/>
        <v>46714</v>
      </c>
      <c r="M56" s="20">
        <f t="shared" si="89"/>
        <v>46715</v>
      </c>
      <c r="N56" s="20">
        <f t="shared" si="89"/>
        <v>46716</v>
      </c>
      <c r="O56" s="20">
        <f t="shared" si="89"/>
        <v>46717</v>
      </c>
      <c r="P56" s="20">
        <f t="shared" si="89"/>
        <v>46718</v>
      </c>
      <c r="Q56" s="20">
        <f t="shared" si="89"/>
        <v>46719</v>
      </c>
      <c r="R56" s="20">
        <f t="shared" si="89"/>
        <v>46720</v>
      </c>
      <c r="S56" s="20">
        <f t="shared" si="89"/>
        <v>46721</v>
      </c>
      <c r="T56" s="20">
        <f t="shared" si="89"/>
        <v>46722</v>
      </c>
      <c r="U56" s="20">
        <f t="shared" si="89"/>
        <v>46723</v>
      </c>
      <c r="V56" s="20">
        <f t="shared" si="89"/>
        <v>46724</v>
      </c>
      <c r="W56" s="20">
        <f t="shared" si="89"/>
        <v>46725</v>
      </c>
      <c r="X56" s="20">
        <f t="shared" si="89"/>
        <v>46726</v>
      </c>
      <c r="Y56" s="20">
        <f t="shared" si="89"/>
        <v>46727</v>
      </c>
      <c r="Z56" s="20">
        <f t="shared" si="89"/>
        <v>46728</v>
      </c>
      <c r="AA56" s="20">
        <f t="shared" si="89"/>
        <v>46729</v>
      </c>
      <c r="AB56" s="20">
        <f t="shared" si="89"/>
        <v>46730</v>
      </c>
      <c r="AC56" s="20">
        <f t="shared" si="89"/>
        <v>46731</v>
      </c>
      <c r="AD56" s="20">
        <f t="shared" si="89"/>
        <v>46732</v>
      </c>
      <c r="AE56" s="20">
        <f t="shared" si="89"/>
        <v>46733</v>
      </c>
      <c r="AF56" s="239">
        <f>COUNTIF(D59:AE59,"－")+COUNTIF(D59:AE59,"対象外")</f>
        <v>0</v>
      </c>
      <c r="AG56" s="203" t="s">
        <v>131</v>
      </c>
      <c r="AH56" s="187" t="s">
        <v>132</v>
      </c>
      <c r="AI56" s="190" t="s">
        <v>133</v>
      </c>
      <c r="AJ56" s="193" t="s">
        <v>134</v>
      </c>
      <c r="AK56" s="187" t="s">
        <v>131</v>
      </c>
      <c r="AL56" s="187" t="s">
        <v>132</v>
      </c>
      <c r="AM56" s="190" t="s">
        <v>133</v>
      </c>
      <c r="AN56" s="193" t="s">
        <v>134</v>
      </c>
      <c r="AO56" s="187" t="s">
        <v>131</v>
      </c>
      <c r="AP56" s="187" t="s">
        <v>132</v>
      </c>
      <c r="AQ56" s="190" t="s">
        <v>133</v>
      </c>
      <c r="AR56" s="193" t="s">
        <v>134</v>
      </c>
      <c r="AS56" s="187" t="s">
        <v>131</v>
      </c>
      <c r="AT56" s="187" t="s">
        <v>132</v>
      </c>
      <c r="AU56" s="190" t="s">
        <v>133</v>
      </c>
      <c r="AV56" s="224" t="s">
        <v>134</v>
      </c>
      <c r="AW56" s="227" t="s">
        <v>14</v>
      </c>
      <c r="AX56" s="230" t="s">
        <v>15</v>
      </c>
      <c r="AY56" s="244" t="s">
        <v>53</v>
      </c>
      <c r="AZ56" s="236" t="s">
        <v>54</v>
      </c>
      <c r="BA56" s="218" t="s">
        <v>14</v>
      </c>
      <c r="BB56" s="221" t="s">
        <v>16</v>
      </c>
      <c r="BC56" s="254">
        <f t="shared" ref="BC56" si="90">COUNT(D55:AE55)</f>
        <v>28</v>
      </c>
      <c r="BD56" s="252">
        <f>BC56-AF56</f>
        <v>28</v>
      </c>
      <c r="BE56" s="252">
        <f t="shared" ref="BE56" si="91">BE49+BD56</f>
        <v>868</v>
      </c>
      <c r="BF56" s="252">
        <f>COUNTIF(D59:AE59,"○")</f>
        <v>0</v>
      </c>
      <c r="BG56" s="252">
        <f t="shared" ref="BG56" si="92">BG49+BF56</f>
        <v>56</v>
      </c>
      <c r="BH56" s="252">
        <f>COUNTIF(D60:AE60,"○")</f>
        <v>0</v>
      </c>
      <c r="BI56" s="252">
        <f t="shared" ref="BI56" si="93">BI49+BH56</f>
        <v>56</v>
      </c>
    </row>
    <row r="57" spans="1:61" s="8" customFormat="1" ht="37.5" customHeight="1" x14ac:dyDescent="0.2">
      <c r="A57"/>
      <c r="B57" s="175"/>
      <c r="C57" s="215" t="s">
        <v>17</v>
      </c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240"/>
      <c r="AG57" s="204"/>
      <c r="AH57" s="188"/>
      <c r="AI57" s="191"/>
      <c r="AJ57" s="194"/>
      <c r="AK57" s="188"/>
      <c r="AL57" s="188"/>
      <c r="AM57" s="191"/>
      <c r="AN57" s="194"/>
      <c r="AO57" s="188"/>
      <c r="AP57" s="188"/>
      <c r="AQ57" s="191"/>
      <c r="AR57" s="194"/>
      <c r="AS57" s="188"/>
      <c r="AT57" s="188"/>
      <c r="AU57" s="191"/>
      <c r="AV57" s="225"/>
      <c r="AW57" s="228"/>
      <c r="AX57" s="231"/>
      <c r="AY57" s="245"/>
      <c r="AZ57" s="237"/>
      <c r="BA57" s="219"/>
      <c r="BB57" s="222"/>
      <c r="BC57" s="255"/>
      <c r="BD57" s="257"/>
      <c r="BE57" s="257"/>
      <c r="BF57" s="257"/>
      <c r="BG57" s="257"/>
      <c r="BH57" s="257"/>
      <c r="BI57" s="257"/>
    </row>
    <row r="58" spans="1:61" s="8" customFormat="1" ht="24" customHeight="1" x14ac:dyDescent="0.2">
      <c r="A58" s="7"/>
      <c r="B58" s="175"/>
      <c r="C58" s="216"/>
      <c r="D58" s="145" t="str">
        <f t="shared" ref="D58:AE58" si="94">IFERROR(VLOOKUP(D55,祝日,3,FALSE),"")</f>
        <v/>
      </c>
      <c r="E58" s="145" t="str">
        <f t="shared" si="94"/>
        <v/>
      </c>
      <c r="F58" s="145" t="str">
        <f t="shared" si="94"/>
        <v/>
      </c>
      <c r="G58" s="147" t="str">
        <f t="shared" si="94"/>
        <v/>
      </c>
      <c r="H58" s="145" t="str">
        <f t="shared" si="94"/>
        <v/>
      </c>
      <c r="I58" s="145" t="str">
        <f t="shared" si="94"/>
        <v/>
      </c>
      <c r="J58" s="145" t="str">
        <f t="shared" si="94"/>
        <v/>
      </c>
      <c r="K58" s="145" t="str">
        <f t="shared" si="94"/>
        <v/>
      </c>
      <c r="L58" s="145" t="str">
        <f t="shared" si="94"/>
        <v>勤労感謝の日</v>
      </c>
      <c r="M58" s="145" t="str">
        <f t="shared" si="94"/>
        <v/>
      </c>
      <c r="N58" s="145" t="str">
        <f t="shared" si="94"/>
        <v/>
      </c>
      <c r="O58" s="145" t="str">
        <f t="shared" si="94"/>
        <v/>
      </c>
      <c r="P58" s="145" t="str">
        <f t="shared" si="94"/>
        <v/>
      </c>
      <c r="Q58" s="145" t="str">
        <f t="shared" si="94"/>
        <v/>
      </c>
      <c r="R58" s="145" t="str">
        <f t="shared" si="94"/>
        <v/>
      </c>
      <c r="S58" s="146" t="str">
        <f t="shared" si="94"/>
        <v/>
      </c>
      <c r="T58" s="145" t="str">
        <f t="shared" si="94"/>
        <v/>
      </c>
      <c r="U58" s="145" t="str">
        <f t="shared" si="94"/>
        <v/>
      </c>
      <c r="V58" s="145" t="str">
        <f t="shared" si="94"/>
        <v/>
      </c>
      <c r="W58" s="145" t="str">
        <f t="shared" si="94"/>
        <v/>
      </c>
      <c r="X58" s="145" t="str">
        <f t="shared" si="94"/>
        <v/>
      </c>
      <c r="Y58" s="145" t="str">
        <f t="shared" si="94"/>
        <v/>
      </c>
      <c r="Z58" s="145" t="str">
        <f t="shared" si="94"/>
        <v/>
      </c>
      <c r="AA58" s="145" t="str">
        <f t="shared" si="94"/>
        <v/>
      </c>
      <c r="AB58" s="145" t="str">
        <f t="shared" si="94"/>
        <v/>
      </c>
      <c r="AC58" s="145" t="str">
        <f t="shared" si="94"/>
        <v/>
      </c>
      <c r="AD58" s="145" t="str">
        <f t="shared" si="94"/>
        <v/>
      </c>
      <c r="AE58" s="145" t="str">
        <f t="shared" si="94"/>
        <v/>
      </c>
      <c r="AF58" s="240"/>
      <c r="AG58" s="205"/>
      <c r="AH58" s="189"/>
      <c r="AI58" s="192"/>
      <c r="AJ58" s="195"/>
      <c r="AK58" s="189"/>
      <c r="AL58" s="189"/>
      <c r="AM58" s="192"/>
      <c r="AN58" s="195"/>
      <c r="AO58" s="189"/>
      <c r="AP58" s="189"/>
      <c r="AQ58" s="192"/>
      <c r="AR58" s="195"/>
      <c r="AS58" s="189"/>
      <c r="AT58" s="189"/>
      <c r="AU58" s="192"/>
      <c r="AV58" s="226"/>
      <c r="AW58" s="229"/>
      <c r="AX58" s="232"/>
      <c r="AY58" s="246"/>
      <c r="AZ58" s="238"/>
      <c r="BA58" s="220"/>
      <c r="BB58" s="223"/>
      <c r="BC58" s="255"/>
      <c r="BD58" s="257"/>
      <c r="BE58" s="257"/>
      <c r="BF58" s="257"/>
      <c r="BG58" s="257"/>
      <c r="BH58" s="257"/>
      <c r="BI58" s="257"/>
    </row>
    <row r="59" spans="1:61" ht="13.5" customHeight="1" x14ac:dyDescent="0.2">
      <c r="A59" s="8"/>
      <c r="B59" s="175"/>
      <c r="C59" s="6" t="s">
        <v>18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240"/>
      <c r="AG59" s="84">
        <f t="shared" ref="AG59:AG60" si="95">COUNTIF(D59:J59,"○")</f>
        <v>0</v>
      </c>
      <c r="AH59" s="85">
        <f t="shared" ref="AH59:AH60" si="96">IF(7-(COUNTIF(D59:J59,"－")+COUNTIF(D59:J59,"対象外"))=0,"－",AG59/(7-(COUNTIF(D59:J59,"－")+COUNTIF(D59:J59,"対象外"))))</f>
        <v>0</v>
      </c>
      <c r="AI59" s="85" t="str">
        <f>IF(COUNTIF(D59:J59,"")=7,"",IF(AH59="－","－",IF(AH59&gt;=0.285,"達成",IF(AJ59="該当","達成","未達成"))))</f>
        <v/>
      </c>
      <c r="AJ59" s="90" t="s">
        <v>20</v>
      </c>
      <c r="AK59" s="92">
        <f>COUNTIF(K59:Q59,"○")</f>
        <v>0</v>
      </c>
      <c r="AL59" s="85">
        <f>IF(7-(COUNTIF(K59:Q59,"－")+COUNTIF(K59:Q59,"対象外"))=0,"－",AK59/(7-(COUNTIF(K59:Q59,"－")+COUNTIF(K59:Q59,"対象外"))))</f>
        <v>0</v>
      </c>
      <c r="AM59" s="85" t="str">
        <f>IF(COUNTIF(K59:Q59,"")=7,"",IF(AL59="－","－",IF(AL59&gt;=0.285,"達成",IF(AN59="該当","達成","未達成"))))</f>
        <v/>
      </c>
      <c r="AN59" s="88" t="s">
        <v>20</v>
      </c>
      <c r="AO59" s="92">
        <f>COUNTIF(R59:X59,"○")</f>
        <v>0</v>
      </c>
      <c r="AP59" s="85">
        <f>IF(7-(COUNTIF(R59:X59,"－")+COUNTIF(R59:X59,"対象外"))=0,"－",AO59/(7-(COUNTIF(R59:X59,"－")+COUNTIF(R59:X59,"対象外"))))</f>
        <v>0</v>
      </c>
      <c r="AQ59" s="85" t="str">
        <f>IF(COUNTIF(R59:X59,"")=7,"",IF(AP59="－","－",IF(AP59&gt;=0.285,"達成",IF(AR59="該当","達成","未達成"))))</f>
        <v/>
      </c>
      <c r="AR59" s="88" t="s">
        <v>20</v>
      </c>
      <c r="AS59" s="92">
        <f>COUNTIF(Y59:AE59,"○")</f>
        <v>0</v>
      </c>
      <c r="AT59" s="85">
        <f>IF(7-(COUNTIF(Y59:AE59,"－")+COUNTIF(Y59:AE59,"対象外"))=0,"－",AS59/(7-(COUNTIF(Y59:AE59,"－")+COUNTIF(Y59:AE59,"対象外"))))</f>
        <v>0</v>
      </c>
      <c r="AU59" s="85" t="str">
        <f>IF(COUNTIF(Y59:AE59,"")=7,"",IF(AT59="－","－",IF(AT59&gt;=0.285,"達成",IF(AV59="該当","達成","未達成"))))</f>
        <v/>
      </c>
      <c r="AV59" s="88" t="s">
        <v>20</v>
      </c>
      <c r="AW59" s="94">
        <f>BF56</f>
        <v>0</v>
      </c>
      <c r="AX59" s="41">
        <f>IF(BD56=0,"－",AW59/BD56)</f>
        <v>0</v>
      </c>
      <c r="AY59" s="41" t="str">
        <f>IF(COUNTIF(D59:AE59,"")=28,"",IF(AX59="－","－",IF(AX59&gt;=0.285,"達成",IF(AZ59="該当","達成","未達成"))))</f>
        <v/>
      </c>
      <c r="AZ59" s="70" t="s">
        <v>20</v>
      </c>
      <c r="BA59" s="37">
        <f>BG56</f>
        <v>56</v>
      </c>
      <c r="BB59" s="38">
        <f>IF(BE56=0,"－",BA59/BE56)</f>
        <v>6.4516129032258063E-2</v>
      </c>
      <c r="BC59" s="255"/>
      <c r="BD59" s="257"/>
      <c r="BE59" s="257"/>
      <c r="BF59" s="257"/>
      <c r="BG59" s="257"/>
      <c r="BH59" s="257"/>
      <c r="BI59" s="257"/>
    </row>
    <row r="60" spans="1:61" ht="13.5" customHeight="1" thickBot="1" x14ac:dyDescent="0.25">
      <c r="A60" s="8"/>
      <c r="B60" s="176"/>
      <c r="C60" s="9" t="s">
        <v>19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241"/>
      <c r="AG60" s="86">
        <f t="shared" si="95"/>
        <v>0</v>
      </c>
      <c r="AH60" s="87">
        <f t="shared" si="96"/>
        <v>0</v>
      </c>
      <c r="AI60" s="87" t="str">
        <f>IF(OR(AI59="",AI59="－"),AI59,IF(AH60&gt;=0.285,"達成",IF(AJ60="該当","達成","未達成")))</f>
        <v/>
      </c>
      <c r="AJ60" s="91" t="s">
        <v>20</v>
      </c>
      <c r="AK60" s="93">
        <f t="shared" ref="AK60" si="97">COUNTIF(K60:Q60,"○")</f>
        <v>0</v>
      </c>
      <c r="AL60" s="87">
        <f t="shared" ref="AL60" si="98">IF(7-(COUNTIF(K60:Q60,"－")+COUNTIF(K60:Q60,"対象外"))=0,"－",AK60/(7-(COUNTIF(K60:Q60,"－")+COUNTIF(K60:Q60,"対象外"))))</f>
        <v>0</v>
      </c>
      <c r="AM60" s="87" t="str">
        <f>IF(OR(AM59="",AM59="－"),AM59,IF(AL60&gt;=0.285,"達成",IF(AN60="該当","達成","未達成")))</f>
        <v/>
      </c>
      <c r="AN60" s="89" t="s">
        <v>20</v>
      </c>
      <c r="AO60" s="93">
        <f t="shared" ref="AO60" si="99">COUNTIF(R60:X60,"○")</f>
        <v>0</v>
      </c>
      <c r="AP60" s="87">
        <f t="shared" ref="AP60" si="100">IF(7-(COUNTIF(R60:X60,"－")+COUNTIF(R60:X60,"対象外"))=0,"－",AO60/(7-(COUNTIF(R60:X60,"－")+COUNTIF(R60:X60,"対象外"))))</f>
        <v>0</v>
      </c>
      <c r="AQ60" s="87" t="str">
        <f>IF(OR(AQ59="",AQ59="－"),AQ59,IF(AP60&gt;=0.285,"達成",IF(AR60="該当","達成","未達成")))</f>
        <v/>
      </c>
      <c r="AR60" s="89" t="s">
        <v>20</v>
      </c>
      <c r="AS60" s="93">
        <f t="shared" ref="AS60" si="101">COUNTIF(Y60:AE60,"○")</f>
        <v>0</v>
      </c>
      <c r="AT60" s="87">
        <f t="shared" ref="AT60" si="102">IF(7-(COUNTIF(Y60:AE60,"－")+COUNTIF(Y60:AE60,"対象外"))=0,"－",AS60/(7-(COUNTIF(Y60:AE60,"－")+COUNTIF(Y60:AE60,"対象外"))))</f>
        <v>0</v>
      </c>
      <c r="AU60" s="87" t="str">
        <f>IF(OR(AU59="",AU59="－"),AU59,IF(AT60&gt;=0.285,"達成",IF(AV60="該当","達成","未達成")))</f>
        <v/>
      </c>
      <c r="AV60" s="89" t="s">
        <v>20</v>
      </c>
      <c r="AW60" s="95">
        <f>BH56</f>
        <v>0</v>
      </c>
      <c r="AX60" s="42">
        <f>IF(BD56=0,"－",AW60/BD56)</f>
        <v>0</v>
      </c>
      <c r="AY60" s="42" t="str">
        <f>IF(COUNTIF(D60:AE60,"")=28,"",IF(AX60="－","－",IF(AX60&gt;=0.285,"達成",IF(AZ60="該当","達成","未達成"))))</f>
        <v/>
      </c>
      <c r="AZ60" s="71" t="s">
        <v>20</v>
      </c>
      <c r="BA60" s="39">
        <f>BI56</f>
        <v>56</v>
      </c>
      <c r="BB60" s="40">
        <f>IF(BE56=0,"－",BA60/BE56)</f>
        <v>6.4516129032258063E-2</v>
      </c>
      <c r="BC60" s="256"/>
      <c r="BD60" s="253"/>
      <c r="BE60" s="253"/>
      <c r="BF60" s="253"/>
      <c r="BG60" s="253"/>
      <c r="BH60" s="253"/>
      <c r="BI60" s="253"/>
    </row>
    <row r="61" spans="1:61" ht="13.5" customHeight="1" x14ac:dyDescent="0.2">
      <c r="B61" s="265" t="s">
        <v>98</v>
      </c>
      <c r="C61" s="5" t="s">
        <v>1</v>
      </c>
      <c r="D61" s="29">
        <f t="shared" ref="D61:AE61" si="103">D118</f>
        <v>46734</v>
      </c>
      <c r="E61" s="29">
        <f t="shared" si="103"/>
        <v>46735</v>
      </c>
      <c r="F61" s="29">
        <f t="shared" si="103"/>
        <v>46736</v>
      </c>
      <c r="G61" s="29">
        <f t="shared" si="103"/>
        <v>46737</v>
      </c>
      <c r="H61" s="29">
        <f t="shared" si="103"/>
        <v>46738</v>
      </c>
      <c r="I61" s="29">
        <f t="shared" si="103"/>
        <v>46739</v>
      </c>
      <c r="J61" s="29">
        <f t="shared" si="103"/>
        <v>46740</v>
      </c>
      <c r="K61" s="29">
        <f t="shared" si="103"/>
        <v>46741</v>
      </c>
      <c r="L61" s="29">
        <f t="shared" si="103"/>
        <v>46742</v>
      </c>
      <c r="M61" s="29">
        <f t="shared" si="103"/>
        <v>46743</v>
      </c>
      <c r="N61" s="29">
        <f t="shared" si="103"/>
        <v>46744</v>
      </c>
      <c r="O61" s="29">
        <f t="shared" si="103"/>
        <v>46745</v>
      </c>
      <c r="P61" s="29">
        <f t="shared" si="103"/>
        <v>46746</v>
      </c>
      <c r="Q61" s="29">
        <f t="shared" si="103"/>
        <v>46747</v>
      </c>
      <c r="R61" s="29">
        <f t="shared" si="103"/>
        <v>46748</v>
      </c>
      <c r="S61" s="29">
        <f t="shared" si="103"/>
        <v>46749</v>
      </c>
      <c r="T61" s="29">
        <f t="shared" si="103"/>
        <v>46750</v>
      </c>
      <c r="U61" s="29">
        <f t="shared" si="103"/>
        <v>46751</v>
      </c>
      <c r="V61" s="29">
        <f t="shared" si="103"/>
        <v>46752</v>
      </c>
      <c r="W61" s="29">
        <f t="shared" si="103"/>
        <v>46753</v>
      </c>
      <c r="X61" s="29">
        <f t="shared" si="103"/>
        <v>46754</v>
      </c>
      <c r="Y61" s="29">
        <f t="shared" si="103"/>
        <v>46755</v>
      </c>
      <c r="Z61" s="29">
        <f t="shared" si="103"/>
        <v>46756</v>
      </c>
      <c r="AA61" s="29">
        <f t="shared" si="103"/>
        <v>46757</v>
      </c>
      <c r="AB61" s="29">
        <f t="shared" si="103"/>
        <v>46758</v>
      </c>
      <c r="AC61" s="29">
        <f t="shared" si="103"/>
        <v>46759</v>
      </c>
      <c r="AD61" s="29">
        <f t="shared" si="103"/>
        <v>46760</v>
      </c>
      <c r="AE61" s="29">
        <f t="shared" si="103"/>
        <v>46761</v>
      </c>
      <c r="AF61" s="242" t="s">
        <v>2</v>
      </c>
      <c r="AG61" s="179" t="s">
        <v>127</v>
      </c>
      <c r="AH61" s="180"/>
      <c r="AI61" s="180"/>
      <c r="AJ61" s="180"/>
      <c r="AK61" s="183" t="s">
        <v>128</v>
      </c>
      <c r="AL61" s="180"/>
      <c r="AM61" s="180"/>
      <c r="AN61" s="184"/>
      <c r="AO61" s="183" t="s">
        <v>129</v>
      </c>
      <c r="AP61" s="180"/>
      <c r="AQ61" s="180"/>
      <c r="AR61" s="184"/>
      <c r="AS61" s="183" t="s">
        <v>130</v>
      </c>
      <c r="AT61" s="180"/>
      <c r="AU61" s="180"/>
      <c r="AV61" s="184"/>
      <c r="AW61" s="206" t="s">
        <v>3</v>
      </c>
      <c r="AX61" s="206"/>
      <c r="AY61" s="206"/>
      <c r="AZ61" s="207"/>
      <c r="BA61" s="210" t="s">
        <v>4</v>
      </c>
      <c r="BB61" s="211"/>
      <c r="BC61" s="254" t="s">
        <v>5</v>
      </c>
      <c r="BD61" s="252" t="s">
        <v>6</v>
      </c>
      <c r="BE61" s="252" t="s">
        <v>7</v>
      </c>
      <c r="BF61" s="252" t="s">
        <v>8</v>
      </c>
      <c r="BG61" s="252" t="s">
        <v>9</v>
      </c>
      <c r="BH61" s="252" t="s">
        <v>10</v>
      </c>
      <c r="BI61" s="252" t="s">
        <v>11</v>
      </c>
    </row>
    <row r="62" spans="1:61" ht="13.5" customHeight="1" x14ac:dyDescent="0.2">
      <c r="B62" s="175"/>
      <c r="C62" s="6" t="s">
        <v>12</v>
      </c>
      <c r="D62" s="22">
        <f t="shared" ref="D62:AE62" si="104">D118</f>
        <v>46734</v>
      </c>
      <c r="E62" s="22">
        <f t="shared" si="104"/>
        <v>46735</v>
      </c>
      <c r="F62" s="22">
        <f t="shared" si="104"/>
        <v>46736</v>
      </c>
      <c r="G62" s="22">
        <f t="shared" si="104"/>
        <v>46737</v>
      </c>
      <c r="H62" s="22">
        <f t="shared" si="104"/>
        <v>46738</v>
      </c>
      <c r="I62" s="22">
        <f t="shared" si="104"/>
        <v>46739</v>
      </c>
      <c r="J62" s="22">
        <f t="shared" si="104"/>
        <v>46740</v>
      </c>
      <c r="K62" s="22">
        <f t="shared" si="104"/>
        <v>46741</v>
      </c>
      <c r="L62" s="22">
        <f t="shared" si="104"/>
        <v>46742</v>
      </c>
      <c r="M62" s="22">
        <f t="shared" si="104"/>
        <v>46743</v>
      </c>
      <c r="N62" s="22">
        <f t="shared" si="104"/>
        <v>46744</v>
      </c>
      <c r="O62" s="22">
        <f t="shared" si="104"/>
        <v>46745</v>
      </c>
      <c r="P62" s="22">
        <f t="shared" si="104"/>
        <v>46746</v>
      </c>
      <c r="Q62" s="22">
        <f t="shared" si="104"/>
        <v>46747</v>
      </c>
      <c r="R62" s="22">
        <f t="shared" si="104"/>
        <v>46748</v>
      </c>
      <c r="S62" s="22">
        <f t="shared" si="104"/>
        <v>46749</v>
      </c>
      <c r="T62" s="22">
        <f t="shared" si="104"/>
        <v>46750</v>
      </c>
      <c r="U62" s="22">
        <f t="shared" si="104"/>
        <v>46751</v>
      </c>
      <c r="V62" s="22">
        <f t="shared" si="104"/>
        <v>46752</v>
      </c>
      <c r="W62" s="22">
        <f t="shared" si="104"/>
        <v>46753</v>
      </c>
      <c r="X62" s="22">
        <f t="shared" si="104"/>
        <v>46754</v>
      </c>
      <c r="Y62" s="22">
        <f t="shared" si="104"/>
        <v>46755</v>
      </c>
      <c r="Z62" s="22">
        <f t="shared" si="104"/>
        <v>46756</v>
      </c>
      <c r="AA62" s="22">
        <f t="shared" si="104"/>
        <v>46757</v>
      </c>
      <c r="AB62" s="22">
        <f t="shared" si="104"/>
        <v>46758</v>
      </c>
      <c r="AC62" s="22">
        <f t="shared" si="104"/>
        <v>46759</v>
      </c>
      <c r="AD62" s="22">
        <f t="shared" si="104"/>
        <v>46760</v>
      </c>
      <c r="AE62" s="22">
        <f t="shared" si="104"/>
        <v>46761</v>
      </c>
      <c r="AF62" s="243"/>
      <c r="AG62" s="181"/>
      <c r="AH62" s="182"/>
      <c r="AI62" s="182"/>
      <c r="AJ62" s="182"/>
      <c r="AK62" s="185"/>
      <c r="AL62" s="182"/>
      <c r="AM62" s="182"/>
      <c r="AN62" s="186"/>
      <c r="AO62" s="185"/>
      <c r="AP62" s="182"/>
      <c r="AQ62" s="182"/>
      <c r="AR62" s="186"/>
      <c r="AS62" s="185"/>
      <c r="AT62" s="182"/>
      <c r="AU62" s="182"/>
      <c r="AV62" s="186"/>
      <c r="AW62" s="208"/>
      <c r="AX62" s="208"/>
      <c r="AY62" s="208"/>
      <c r="AZ62" s="209"/>
      <c r="BA62" s="212"/>
      <c r="BB62" s="213"/>
      <c r="BC62" s="256"/>
      <c r="BD62" s="253"/>
      <c r="BE62" s="253"/>
      <c r="BF62" s="253"/>
      <c r="BG62" s="253"/>
      <c r="BH62" s="253"/>
      <c r="BI62" s="253"/>
    </row>
    <row r="63" spans="1:61" ht="13.5" customHeight="1" x14ac:dyDescent="0.2">
      <c r="B63" s="175"/>
      <c r="C63" s="6" t="s">
        <v>13</v>
      </c>
      <c r="D63" s="20">
        <f t="shared" ref="D63:AE63" si="105">D118</f>
        <v>46734</v>
      </c>
      <c r="E63" s="20">
        <f t="shared" si="105"/>
        <v>46735</v>
      </c>
      <c r="F63" s="20">
        <f t="shared" si="105"/>
        <v>46736</v>
      </c>
      <c r="G63" s="20">
        <f t="shared" si="105"/>
        <v>46737</v>
      </c>
      <c r="H63" s="20">
        <f t="shared" si="105"/>
        <v>46738</v>
      </c>
      <c r="I63" s="20">
        <f t="shared" si="105"/>
        <v>46739</v>
      </c>
      <c r="J63" s="20">
        <f t="shared" si="105"/>
        <v>46740</v>
      </c>
      <c r="K63" s="20">
        <f t="shared" si="105"/>
        <v>46741</v>
      </c>
      <c r="L63" s="20">
        <f t="shared" si="105"/>
        <v>46742</v>
      </c>
      <c r="M63" s="20">
        <f t="shared" si="105"/>
        <v>46743</v>
      </c>
      <c r="N63" s="20">
        <f t="shared" si="105"/>
        <v>46744</v>
      </c>
      <c r="O63" s="20">
        <f t="shared" si="105"/>
        <v>46745</v>
      </c>
      <c r="P63" s="20">
        <f t="shared" si="105"/>
        <v>46746</v>
      </c>
      <c r="Q63" s="20">
        <f t="shared" si="105"/>
        <v>46747</v>
      </c>
      <c r="R63" s="20">
        <f t="shared" si="105"/>
        <v>46748</v>
      </c>
      <c r="S63" s="20">
        <f t="shared" si="105"/>
        <v>46749</v>
      </c>
      <c r="T63" s="20">
        <f t="shared" si="105"/>
        <v>46750</v>
      </c>
      <c r="U63" s="20">
        <f t="shared" si="105"/>
        <v>46751</v>
      </c>
      <c r="V63" s="20">
        <f t="shared" si="105"/>
        <v>46752</v>
      </c>
      <c r="W63" s="20">
        <f t="shared" si="105"/>
        <v>46753</v>
      </c>
      <c r="X63" s="20">
        <f t="shared" si="105"/>
        <v>46754</v>
      </c>
      <c r="Y63" s="20">
        <f t="shared" si="105"/>
        <v>46755</v>
      </c>
      <c r="Z63" s="20">
        <f t="shared" si="105"/>
        <v>46756</v>
      </c>
      <c r="AA63" s="20">
        <f t="shared" si="105"/>
        <v>46757</v>
      </c>
      <c r="AB63" s="20">
        <f t="shared" si="105"/>
        <v>46758</v>
      </c>
      <c r="AC63" s="20">
        <f t="shared" si="105"/>
        <v>46759</v>
      </c>
      <c r="AD63" s="20">
        <f t="shared" si="105"/>
        <v>46760</v>
      </c>
      <c r="AE63" s="20">
        <f t="shared" si="105"/>
        <v>46761</v>
      </c>
      <c r="AF63" s="239">
        <f>COUNTIF(D66:AE66,"－")+COUNTIF(D66:AE66,"対象外")</f>
        <v>0</v>
      </c>
      <c r="AG63" s="203" t="s">
        <v>131</v>
      </c>
      <c r="AH63" s="187" t="s">
        <v>132</v>
      </c>
      <c r="AI63" s="190" t="s">
        <v>133</v>
      </c>
      <c r="AJ63" s="193" t="s">
        <v>134</v>
      </c>
      <c r="AK63" s="187" t="s">
        <v>131</v>
      </c>
      <c r="AL63" s="187" t="s">
        <v>132</v>
      </c>
      <c r="AM63" s="190" t="s">
        <v>133</v>
      </c>
      <c r="AN63" s="193" t="s">
        <v>134</v>
      </c>
      <c r="AO63" s="187" t="s">
        <v>131</v>
      </c>
      <c r="AP63" s="187" t="s">
        <v>132</v>
      </c>
      <c r="AQ63" s="190" t="s">
        <v>133</v>
      </c>
      <c r="AR63" s="193" t="s">
        <v>134</v>
      </c>
      <c r="AS63" s="187" t="s">
        <v>131</v>
      </c>
      <c r="AT63" s="187" t="s">
        <v>132</v>
      </c>
      <c r="AU63" s="190" t="s">
        <v>133</v>
      </c>
      <c r="AV63" s="224" t="s">
        <v>134</v>
      </c>
      <c r="AW63" s="227" t="s">
        <v>14</v>
      </c>
      <c r="AX63" s="230" t="s">
        <v>15</v>
      </c>
      <c r="AY63" s="244" t="s">
        <v>53</v>
      </c>
      <c r="AZ63" s="236" t="s">
        <v>54</v>
      </c>
      <c r="BA63" s="218" t="s">
        <v>14</v>
      </c>
      <c r="BB63" s="221" t="s">
        <v>16</v>
      </c>
      <c r="BC63" s="254">
        <f t="shared" ref="BC63" si="106">COUNT(D62:AE62)</f>
        <v>28</v>
      </c>
      <c r="BD63" s="252">
        <f>BC63-AF63</f>
        <v>28</v>
      </c>
      <c r="BE63" s="252">
        <f t="shared" ref="BE63" si="107">BE56+BD63</f>
        <v>896</v>
      </c>
      <c r="BF63" s="252">
        <f>COUNTIF(D66:AE66,"○")</f>
        <v>0</v>
      </c>
      <c r="BG63" s="252">
        <f t="shared" ref="BG63" si="108">BG56+BF63</f>
        <v>56</v>
      </c>
      <c r="BH63" s="252">
        <f>COUNTIF(D67:AE67,"○")</f>
        <v>0</v>
      </c>
      <c r="BI63" s="252">
        <f t="shared" ref="BI63" si="109">BI56+BH63</f>
        <v>56</v>
      </c>
    </row>
    <row r="64" spans="1:61" ht="37.5" customHeight="1" x14ac:dyDescent="0.2">
      <c r="B64" s="175"/>
      <c r="C64" s="215" t="s">
        <v>17</v>
      </c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240"/>
      <c r="AG64" s="204"/>
      <c r="AH64" s="188"/>
      <c r="AI64" s="191"/>
      <c r="AJ64" s="194"/>
      <c r="AK64" s="188"/>
      <c r="AL64" s="188"/>
      <c r="AM64" s="191"/>
      <c r="AN64" s="194"/>
      <c r="AO64" s="188"/>
      <c r="AP64" s="188"/>
      <c r="AQ64" s="191"/>
      <c r="AR64" s="194"/>
      <c r="AS64" s="188"/>
      <c r="AT64" s="188"/>
      <c r="AU64" s="191"/>
      <c r="AV64" s="225"/>
      <c r="AW64" s="228"/>
      <c r="AX64" s="231"/>
      <c r="AY64" s="245"/>
      <c r="AZ64" s="237"/>
      <c r="BA64" s="219"/>
      <c r="BB64" s="222"/>
      <c r="BC64" s="255"/>
      <c r="BD64" s="257"/>
      <c r="BE64" s="257"/>
      <c r="BF64" s="257"/>
      <c r="BG64" s="257"/>
      <c r="BH64" s="257"/>
      <c r="BI64" s="257"/>
    </row>
    <row r="65" spans="1:61" ht="24" customHeight="1" x14ac:dyDescent="0.2">
      <c r="A65" s="7"/>
      <c r="B65" s="175"/>
      <c r="C65" s="216"/>
      <c r="D65" s="145" t="str">
        <f t="shared" ref="D65:AE65" si="110">IFERROR(VLOOKUP(D62,祝日,3,FALSE),"")</f>
        <v/>
      </c>
      <c r="E65" s="145" t="str">
        <f t="shared" si="110"/>
        <v/>
      </c>
      <c r="F65" s="145" t="str">
        <f t="shared" si="110"/>
        <v/>
      </c>
      <c r="G65" s="147" t="str">
        <f t="shared" si="110"/>
        <v/>
      </c>
      <c r="H65" s="145" t="str">
        <f t="shared" si="110"/>
        <v/>
      </c>
      <c r="I65" s="145" t="str">
        <f t="shared" si="110"/>
        <v/>
      </c>
      <c r="J65" s="145" t="str">
        <f t="shared" si="110"/>
        <v/>
      </c>
      <c r="K65" s="145" t="str">
        <f t="shared" si="110"/>
        <v/>
      </c>
      <c r="L65" s="145" t="str">
        <f t="shared" si="110"/>
        <v/>
      </c>
      <c r="M65" s="145" t="str">
        <f t="shared" si="110"/>
        <v/>
      </c>
      <c r="N65" s="145" t="str">
        <f t="shared" si="110"/>
        <v/>
      </c>
      <c r="O65" s="145" t="str">
        <f t="shared" si="110"/>
        <v/>
      </c>
      <c r="P65" s="145" t="str">
        <f t="shared" si="110"/>
        <v/>
      </c>
      <c r="Q65" s="145" t="str">
        <f t="shared" si="110"/>
        <v/>
      </c>
      <c r="R65" s="145" t="str">
        <f t="shared" si="110"/>
        <v/>
      </c>
      <c r="S65" s="146" t="str">
        <f t="shared" si="110"/>
        <v/>
      </c>
      <c r="T65" s="145" t="str">
        <f t="shared" si="110"/>
        <v/>
      </c>
      <c r="U65" s="145" t="str">
        <f t="shared" si="110"/>
        <v/>
      </c>
      <c r="V65" s="145" t="str">
        <f t="shared" si="110"/>
        <v/>
      </c>
      <c r="W65" s="145" t="str">
        <f t="shared" si="110"/>
        <v>元日</v>
      </c>
      <c r="X65" s="145" t="str">
        <f t="shared" si="110"/>
        <v/>
      </c>
      <c r="Y65" s="145" t="str">
        <f t="shared" si="110"/>
        <v/>
      </c>
      <c r="Z65" s="145" t="str">
        <f t="shared" si="110"/>
        <v/>
      </c>
      <c r="AA65" s="145" t="str">
        <f t="shared" si="110"/>
        <v/>
      </c>
      <c r="AB65" s="145" t="str">
        <f t="shared" si="110"/>
        <v/>
      </c>
      <c r="AC65" s="145" t="str">
        <f t="shared" si="110"/>
        <v/>
      </c>
      <c r="AD65" s="145" t="str">
        <f t="shared" si="110"/>
        <v/>
      </c>
      <c r="AE65" s="145" t="str">
        <f t="shared" si="110"/>
        <v/>
      </c>
      <c r="AF65" s="240"/>
      <c r="AG65" s="205"/>
      <c r="AH65" s="189"/>
      <c r="AI65" s="192"/>
      <c r="AJ65" s="195"/>
      <c r="AK65" s="189"/>
      <c r="AL65" s="189"/>
      <c r="AM65" s="192"/>
      <c r="AN65" s="195"/>
      <c r="AO65" s="189"/>
      <c r="AP65" s="189"/>
      <c r="AQ65" s="192"/>
      <c r="AR65" s="195"/>
      <c r="AS65" s="189"/>
      <c r="AT65" s="189"/>
      <c r="AU65" s="192"/>
      <c r="AV65" s="226"/>
      <c r="AW65" s="229"/>
      <c r="AX65" s="232"/>
      <c r="AY65" s="246"/>
      <c r="AZ65" s="238"/>
      <c r="BA65" s="220"/>
      <c r="BB65" s="223"/>
      <c r="BC65" s="255"/>
      <c r="BD65" s="257"/>
      <c r="BE65" s="257"/>
      <c r="BF65" s="257"/>
      <c r="BG65" s="257"/>
      <c r="BH65" s="257"/>
      <c r="BI65" s="257"/>
    </row>
    <row r="66" spans="1:61" s="7" customFormat="1" ht="13.5" customHeight="1" x14ac:dyDescent="0.2">
      <c r="A66" s="8"/>
      <c r="B66" s="175"/>
      <c r="C66" s="6" t="s">
        <v>18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240"/>
      <c r="AG66" s="84">
        <f t="shared" ref="AG66:AG67" si="111">COUNTIF(D66:J66,"○")</f>
        <v>0</v>
      </c>
      <c r="AH66" s="85">
        <f t="shared" ref="AH66:AH67" si="112">IF(7-(COUNTIF(D66:J66,"－")+COUNTIF(D66:J66,"対象外"))=0,"－",AG66/(7-(COUNTIF(D66:J66,"－")+COUNTIF(D66:J66,"対象外"))))</f>
        <v>0</v>
      </c>
      <c r="AI66" s="85" t="str">
        <f>IF(COUNTIF(D66:J66,"")=7,"",IF(AH66="－","－",IF(AH66&gt;=0.285,"達成",IF(AJ66="該当","達成","未達成"))))</f>
        <v/>
      </c>
      <c r="AJ66" s="90" t="s">
        <v>20</v>
      </c>
      <c r="AK66" s="92">
        <f>COUNTIF(K66:Q66,"○")</f>
        <v>0</v>
      </c>
      <c r="AL66" s="85">
        <f>IF(7-(COUNTIF(K66:Q66,"－")+COUNTIF(K66:Q66,"対象外"))=0,"－",AK66/(7-(COUNTIF(K66:Q66,"－")+COUNTIF(K66:Q66,"対象外"))))</f>
        <v>0</v>
      </c>
      <c r="AM66" s="85" t="str">
        <f>IF(COUNTIF(K66:Q66,"")=7,"",IF(AL66="－","－",IF(AL66&gt;=0.285,"達成",IF(AN66="該当","達成","未達成"))))</f>
        <v/>
      </c>
      <c r="AN66" s="88" t="s">
        <v>20</v>
      </c>
      <c r="AO66" s="92">
        <f>COUNTIF(R66:X66,"○")</f>
        <v>0</v>
      </c>
      <c r="AP66" s="85">
        <f>IF(7-(COUNTIF(R66:X66,"－")+COUNTIF(R66:X66,"対象外"))=0,"－",AO66/(7-(COUNTIF(R66:X66,"－")+COUNTIF(R66:X66,"対象外"))))</f>
        <v>0</v>
      </c>
      <c r="AQ66" s="85" t="str">
        <f>IF(COUNTIF(R66:X66,"")=7,"",IF(AP66="－","－",IF(AP66&gt;=0.285,"達成",IF(AR66="該当","達成","未達成"))))</f>
        <v/>
      </c>
      <c r="AR66" s="88" t="s">
        <v>20</v>
      </c>
      <c r="AS66" s="92">
        <f>COUNTIF(Y66:AE66,"○")</f>
        <v>0</v>
      </c>
      <c r="AT66" s="85">
        <f>IF(7-(COUNTIF(Y66:AE66,"－")+COUNTIF(Y66:AE66,"対象外"))=0,"－",AS66/(7-(COUNTIF(Y66:AE66,"－")+COUNTIF(Y66:AE66,"対象外"))))</f>
        <v>0</v>
      </c>
      <c r="AU66" s="85" t="str">
        <f>IF(COUNTIF(Y66:AE66,"")=7,"",IF(AT66="－","－",IF(AT66&gt;=0.285,"達成",IF(AV66="該当","達成","未達成"))))</f>
        <v/>
      </c>
      <c r="AV66" s="88" t="s">
        <v>20</v>
      </c>
      <c r="AW66" s="94">
        <f>BF63</f>
        <v>0</v>
      </c>
      <c r="AX66" s="41">
        <f>IF(BD63=0,"－",AW66/BD63)</f>
        <v>0</v>
      </c>
      <c r="AY66" s="41" t="str">
        <f>IF(COUNTIF(D66:AE66,"")=28,"",IF(AX66="－","－",IF(AX66&gt;=0.285,"達成",IF(AZ66="該当","達成","未達成"))))</f>
        <v/>
      </c>
      <c r="AZ66" s="70" t="s">
        <v>20</v>
      </c>
      <c r="BA66" s="37">
        <f>BG63</f>
        <v>56</v>
      </c>
      <c r="BB66" s="38">
        <f>IF(BE63=0,"－",BA66/BE63)</f>
        <v>6.25E-2</v>
      </c>
      <c r="BC66" s="255"/>
      <c r="BD66" s="257"/>
      <c r="BE66" s="257"/>
      <c r="BF66" s="257"/>
      <c r="BG66" s="257"/>
      <c r="BH66" s="257"/>
      <c r="BI66" s="257"/>
    </row>
    <row r="67" spans="1:61" s="8" customFormat="1" ht="13.5" customHeight="1" thickBot="1" x14ac:dyDescent="0.25">
      <c r="B67" s="176"/>
      <c r="C67" s="9" t="s">
        <v>19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241"/>
      <c r="AG67" s="86">
        <f t="shared" si="111"/>
        <v>0</v>
      </c>
      <c r="AH67" s="87">
        <f t="shared" si="112"/>
        <v>0</v>
      </c>
      <c r="AI67" s="87" t="str">
        <f>IF(OR(AI66="",AI66="－"),AI66,IF(AH67&gt;=0.285,"達成",IF(AJ67="該当","達成","未達成")))</f>
        <v/>
      </c>
      <c r="AJ67" s="91" t="s">
        <v>20</v>
      </c>
      <c r="AK67" s="93">
        <f t="shared" ref="AK67" si="113">COUNTIF(K67:Q67,"○")</f>
        <v>0</v>
      </c>
      <c r="AL67" s="87">
        <f t="shared" ref="AL67" si="114">IF(7-(COUNTIF(K67:Q67,"－")+COUNTIF(K67:Q67,"対象外"))=0,"－",AK67/(7-(COUNTIF(K67:Q67,"－")+COUNTIF(K67:Q67,"対象外"))))</f>
        <v>0</v>
      </c>
      <c r="AM67" s="87" t="str">
        <f>IF(OR(AM66="",AM66="－"),AM66,IF(AL67&gt;=0.285,"達成",IF(AN67="該当","達成","未達成")))</f>
        <v/>
      </c>
      <c r="AN67" s="89" t="s">
        <v>20</v>
      </c>
      <c r="AO67" s="93">
        <f t="shared" ref="AO67" si="115">COUNTIF(R67:X67,"○")</f>
        <v>0</v>
      </c>
      <c r="AP67" s="87">
        <f t="shared" ref="AP67" si="116">IF(7-(COUNTIF(R67:X67,"－")+COUNTIF(R67:X67,"対象外"))=0,"－",AO67/(7-(COUNTIF(R67:X67,"－")+COUNTIF(R67:X67,"対象外"))))</f>
        <v>0</v>
      </c>
      <c r="AQ67" s="87" t="str">
        <f>IF(OR(AQ66="",AQ66="－"),AQ66,IF(AP67&gt;=0.285,"達成",IF(AR67="該当","達成","未達成")))</f>
        <v/>
      </c>
      <c r="AR67" s="89" t="s">
        <v>20</v>
      </c>
      <c r="AS67" s="93">
        <f t="shared" ref="AS67" si="117">COUNTIF(Y67:AE67,"○")</f>
        <v>0</v>
      </c>
      <c r="AT67" s="87">
        <f t="shared" ref="AT67" si="118">IF(7-(COUNTIF(Y67:AE67,"－")+COUNTIF(Y67:AE67,"対象外"))=0,"－",AS67/(7-(COUNTIF(Y67:AE67,"－")+COUNTIF(Y67:AE67,"対象外"))))</f>
        <v>0</v>
      </c>
      <c r="AU67" s="87" t="str">
        <f>IF(OR(AU66="",AU66="－"),AU66,IF(AT67&gt;=0.285,"達成",IF(AV67="該当","達成","未達成")))</f>
        <v/>
      </c>
      <c r="AV67" s="89" t="s">
        <v>20</v>
      </c>
      <c r="AW67" s="95">
        <f>BH63</f>
        <v>0</v>
      </c>
      <c r="AX67" s="42">
        <f>IF(BD63=0,"－",AW67/BD63)</f>
        <v>0</v>
      </c>
      <c r="AY67" s="42" t="str">
        <f>IF(COUNTIF(D67:AE67,"")=28,"",IF(AX67="－","－",IF(AX67&gt;=0.285,"達成",IF(AZ67="該当","達成","未達成"))))</f>
        <v/>
      </c>
      <c r="AZ67" s="71" t="s">
        <v>20</v>
      </c>
      <c r="BA67" s="39">
        <f>BI63</f>
        <v>56</v>
      </c>
      <c r="BB67" s="40">
        <f>IF(BE63=0,"－",BA67/BE63)</f>
        <v>6.25E-2</v>
      </c>
      <c r="BC67" s="256"/>
      <c r="BD67" s="253"/>
      <c r="BE67" s="253"/>
      <c r="BF67" s="253"/>
      <c r="BG67" s="253"/>
      <c r="BH67" s="253"/>
      <c r="BI67" s="253"/>
    </row>
    <row r="68" spans="1:61" s="8" customFormat="1" ht="13.5" customHeight="1" x14ac:dyDescent="0.2">
      <c r="A68" s="114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3"/>
      <c r="BD68" s="3"/>
      <c r="BE68" s="3"/>
      <c r="BF68" s="3"/>
      <c r="BG68" s="3"/>
      <c r="BH68" s="3"/>
      <c r="BI68" s="3"/>
    </row>
    <row r="69" spans="1:61" ht="13.5" customHeight="1" x14ac:dyDescent="0.2">
      <c r="A69" s="114"/>
      <c r="B69" s="264" t="s">
        <v>106</v>
      </c>
      <c r="C69" s="264"/>
      <c r="D69" s="264"/>
      <c r="E69" s="264"/>
      <c r="F69" s="112"/>
      <c r="G69" s="112"/>
      <c r="H69" s="112"/>
      <c r="I69" s="112"/>
      <c r="J69" s="112"/>
      <c r="K69" s="112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12"/>
      <c r="Y69" s="112"/>
      <c r="Z69" s="112"/>
      <c r="AA69" s="112"/>
      <c r="AB69" s="112"/>
      <c r="AC69" s="112"/>
      <c r="AD69" s="112"/>
      <c r="AE69" s="112"/>
      <c r="AF69" s="114"/>
      <c r="AG69" s="157" t="s">
        <v>104</v>
      </c>
      <c r="AH69" s="156"/>
      <c r="AI69" s="156"/>
      <c r="AJ69" s="156"/>
      <c r="AK69" s="156"/>
      <c r="AL69" s="156"/>
      <c r="AM69" s="156"/>
      <c r="AN69" s="156"/>
      <c r="AO69" s="156"/>
      <c r="AP69" s="156"/>
      <c r="AQ69" s="248" t="s">
        <v>101</v>
      </c>
      <c r="AR69" s="248"/>
      <c r="AS69" s="248"/>
      <c r="AT69" s="248"/>
      <c r="AU69" s="248"/>
      <c r="AV69" s="248"/>
      <c r="AW69" s="249">
        <f>BB67</f>
        <v>6.25E-2</v>
      </c>
      <c r="AX69" s="249"/>
      <c r="AY69" s="161"/>
      <c r="AZ69" s="114"/>
      <c r="BA69" s="114"/>
      <c r="BB69" s="114"/>
      <c r="BC69" s="3"/>
    </row>
    <row r="70" spans="1:61" ht="13.5" customHeight="1" x14ac:dyDescent="0.2">
      <c r="A70" s="114"/>
      <c r="B70" s="264"/>
      <c r="C70" s="264"/>
      <c r="D70" s="264"/>
      <c r="E70" s="264"/>
      <c r="F70" s="112"/>
      <c r="G70" s="112"/>
      <c r="H70" s="112"/>
      <c r="I70" s="112"/>
      <c r="J70" s="112"/>
      <c r="K70" s="112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12"/>
      <c r="Y70" s="112"/>
      <c r="Z70" s="112"/>
      <c r="AA70" s="112"/>
      <c r="AB70" s="112"/>
      <c r="AC70" s="112"/>
      <c r="AD70" s="112"/>
      <c r="AE70" s="112"/>
      <c r="AF70" s="114"/>
      <c r="AG70" s="156"/>
      <c r="AH70" s="157"/>
      <c r="AI70" s="157"/>
      <c r="AJ70" s="157"/>
      <c r="AK70" s="157"/>
      <c r="AL70" s="157"/>
      <c r="AM70" s="156"/>
      <c r="AN70" s="156"/>
      <c r="AO70" s="156"/>
      <c r="AP70" s="156"/>
      <c r="AQ70" s="112" t="s">
        <v>109</v>
      </c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H70"/>
    </row>
    <row r="71" spans="1:61" ht="13.5" customHeight="1" x14ac:dyDescent="0.2">
      <c r="A71" s="159"/>
      <c r="B71" s="263"/>
      <c r="C71" s="263"/>
      <c r="D71" s="263"/>
      <c r="E71" s="263"/>
      <c r="F71" s="263"/>
      <c r="G71" s="263"/>
      <c r="H71" s="263"/>
      <c r="I71" s="263"/>
      <c r="J71" s="263"/>
      <c r="K71" s="11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12"/>
      <c r="Y71" s="112"/>
      <c r="Z71" s="112"/>
      <c r="AA71" s="112"/>
      <c r="AB71" s="112"/>
      <c r="AC71" s="112"/>
      <c r="AD71" s="112"/>
      <c r="AE71" s="112"/>
      <c r="AF71" s="114"/>
      <c r="AG71" s="156"/>
      <c r="AH71" s="157" t="s">
        <v>102</v>
      </c>
      <c r="AI71" s="157"/>
      <c r="AJ71" s="113" t="str">
        <f>IF(AZ71="該当","通期の4週8休以上を達成",IF(AW69=0,"",IF(AW69&gt;=0.285,"通期の４週８休以上を達成","未達成")))</f>
        <v>未達成</v>
      </c>
      <c r="AK71" s="114"/>
      <c r="AL71" s="156"/>
      <c r="AM71" s="156"/>
      <c r="AN71" s="156"/>
      <c r="AO71" s="156"/>
      <c r="AP71" s="156"/>
      <c r="AQ71" s="137" t="s">
        <v>110</v>
      </c>
      <c r="AR71" s="114"/>
      <c r="AS71" s="113"/>
      <c r="AT71" s="112"/>
      <c r="AU71" s="114"/>
      <c r="AV71" s="114"/>
      <c r="AW71" s="114"/>
      <c r="AX71" s="114"/>
      <c r="AY71" s="114"/>
      <c r="AZ71" s="162" t="s">
        <v>20</v>
      </c>
      <c r="BB71" s="114"/>
      <c r="BC71" s="3"/>
      <c r="BH71"/>
    </row>
    <row r="72" spans="1:61" ht="13.5" customHeight="1" x14ac:dyDescent="0.2">
      <c r="A72" s="114"/>
      <c r="B72" s="263"/>
      <c r="C72" s="263"/>
      <c r="D72" s="263"/>
      <c r="E72" s="263"/>
      <c r="F72" s="263"/>
      <c r="G72" s="263"/>
      <c r="H72" s="263"/>
      <c r="I72" s="263"/>
      <c r="J72" s="263"/>
      <c r="K72" s="11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12"/>
      <c r="Y72" s="112"/>
      <c r="Z72" s="112"/>
      <c r="AA72" s="112"/>
      <c r="AB72" s="112"/>
      <c r="AC72" s="112"/>
      <c r="AD72" s="112"/>
      <c r="AE72" s="112"/>
      <c r="AF72" s="114"/>
      <c r="AG72" s="156"/>
      <c r="AH72" s="157"/>
      <c r="AI72" s="157"/>
      <c r="AJ72" s="157"/>
      <c r="AK72" s="157"/>
      <c r="AL72" s="157"/>
      <c r="AM72" s="156"/>
      <c r="AN72" s="156"/>
      <c r="AO72" s="156"/>
      <c r="AP72" s="156"/>
      <c r="AQ72" s="156"/>
      <c r="AR72" s="114"/>
      <c r="AS72" s="114"/>
      <c r="AT72" s="113"/>
      <c r="AU72" s="113"/>
      <c r="AV72" s="113"/>
      <c r="AW72" s="113"/>
      <c r="AX72" s="113"/>
      <c r="AY72" s="113"/>
      <c r="AZ72" s="113"/>
      <c r="BA72" s="113"/>
      <c r="BB72" s="113"/>
      <c r="BC72" s="3"/>
    </row>
    <row r="73" spans="1:61" ht="13.5" customHeight="1" x14ac:dyDescent="0.2">
      <c r="A73" s="114"/>
      <c r="B73" s="264" t="s">
        <v>107</v>
      </c>
      <c r="C73" s="264"/>
      <c r="D73" s="264"/>
      <c r="E73" s="264"/>
      <c r="F73" s="264"/>
      <c r="G73" s="264"/>
      <c r="H73" s="112"/>
      <c r="I73" s="112"/>
      <c r="J73" s="112"/>
      <c r="K73" s="11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12"/>
      <c r="Y73" s="112"/>
      <c r="Z73" s="112"/>
      <c r="AA73" s="112"/>
      <c r="AB73" s="112"/>
      <c r="AC73" s="112"/>
      <c r="AD73" s="112"/>
      <c r="AE73" s="112"/>
      <c r="AF73" s="114"/>
      <c r="AG73" s="157" t="s">
        <v>103</v>
      </c>
      <c r="AH73" s="156"/>
      <c r="AI73" s="157"/>
      <c r="AJ73" s="157"/>
      <c r="AK73" s="157"/>
      <c r="AL73" s="157"/>
      <c r="AM73" s="156"/>
      <c r="AN73" s="156"/>
      <c r="AO73" s="156"/>
      <c r="AP73" s="156"/>
      <c r="AQ73" s="156"/>
      <c r="AR73" s="114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3"/>
    </row>
    <row r="74" spans="1:61" ht="13.5" customHeight="1" x14ac:dyDescent="0.2">
      <c r="A74" s="159"/>
      <c r="B74" s="264"/>
      <c r="C74" s="264"/>
      <c r="D74" s="264"/>
      <c r="E74" s="264"/>
      <c r="F74" s="264"/>
      <c r="G74" s="264"/>
      <c r="H74" s="112"/>
      <c r="I74" s="112"/>
      <c r="J74" s="112"/>
      <c r="K74" s="11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12"/>
      <c r="Y74" s="112"/>
      <c r="Z74" s="112"/>
      <c r="AA74" s="112"/>
      <c r="AB74" s="112"/>
      <c r="AC74" s="112"/>
      <c r="AD74" s="112"/>
      <c r="AE74" s="112"/>
      <c r="AF74" s="114"/>
      <c r="AG74" s="156"/>
      <c r="AH74" s="157"/>
      <c r="AI74" s="157"/>
      <c r="AJ74" s="157"/>
      <c r="AK74" s="157"/>
      <c r="AL74" s="157"/>
      <c r="AM74" s="156"/>
      <c r="AN74" s="156"/>
      <c r="AO74" s="156"/>
      <c r="AP74" s="156"/>
      <c r="AQ74" s="156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3"/>
    </row>
    <row r="75" spans="1:61" ht="13.5" customHeight="1" x14ac:dyDescent="0.2">
      <c r="A75" s="114"/>
      <c r="B75" s="263"/>
      <c r="C75" s="263"/>
      <c r="D75" s="263"/>
      <c r="E75" s="263"/>
      <c r="F75" s="263"/>
      <c r="G75" s="263"/>
      <c r="H75" s="263"/>
      <c r="I75" s="263"/>
      <c r="J75" s="263"/>
      <c r="K75" s="11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12"/>
      <c r="Y75" s="112"/>
      <c r="Z75" s="112"/>
      <c r="AA75" s="112"/>
      <c r="AB75" s="112"/>
      <c r="AC75" s="112"/>
      <c r="AD75" s="112"/>
      <c r="AE75" s="112"/>
      <c r="AF75" s="114"/>
      <c r="AG75" s="156"/>
      <c r="AH75" s="157" t="s">
        <v>102</v>
      </c>
      <c r="AI75" s="157"/>
      <c r="AJ75" s="113" t="str">
        <f>IF(BB18=0,"",IF(COUNTIF(AJ86:AJ117,"未達成")&gt;=1,"未達成","月単位の４週８休以上を達成"))</f>
        <v>月単位の４週８休以上を達成</v>
      </c>
      <c r="AK75" s="114"/>
      <c r="AL75" s="156"/>
      <c r="AM75" s="138"/>
      <c r="AN75" s="138"/>
      <c r="AO75" s="156"/>
      <c r="AP75" s="156"/>
      <c r="AQ75" s="156"/>
      <c r="AR75" s="138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</row>
    <row r="76" spans="1:61" s="7" customFormat="1" ht="13.5" customHeight="1" x14ac:dyDescent="0.2">
      <c r="A76" s="114"/>
      <c r="B76" s="263"/>
      <c r="C76" s="263"/>
      <c r="D76" s="263"/>
      <c r="E76" s="263"/>
      <c r="F76" s="263"/>
      <c r="G76" s="263"/>
      <c r="H76" s="263"/>
      <c r="I76" s="263"/>
      <c r="J76" s="263"/>
      <c r="K76" s="11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12"/>
      <c r="Y76" s="112"/>
      <c r="Z76" s="112"/>
      <c r="AA76" s="138"/>
      <c r="AB76" s="138"/>
      <c r="AC76" s="138"/>
      <c r="AD76" s="138"/>
      <c r="AE76" s="138"/>
      <c r="AF76" s="138"/>
      <c r="AG76" s="138"/>
      <c r="AH76" s="138"/>
      <c r="AI76" s="138"/>
      <c r="AJ76" s="113"/>
      <c r="AK76" s="138"/>
      <c r="AL76" s="113"/>
      <c r="AM76" s="156"/>
      <c r="AN76" s="156"/>
      <c r="AO76" s="138"/>
      <c r="AP76" s="138"/>
      <c r="AQ76" s="138"/>
      <c r="AR76" s="114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01"/>
      <c r="BD76" s="3"/>
      <c r="BE76" s="3"/>
      <c r="BF76" s="3"/>
      <c r="BG76" s="3"/>
      <c r="BH76" s="3"/>
      <c r="BI76" s="3"/>
    </row>
    <row r="77" spans="1:61" x14ac:dyDescent="0.2">
      <c r="A77" s="159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4"/>
      <c r="AG77" s="157" t="s">
        <v>105</v>
      </c>
      <c r="AH77" s="156"/>
      <c r="AI77" s="156"/>
      <c r="AJ77" s="156"/>
      <c r="AK77" s="114"/>
      <c r="AL77" s="156"/>
      <c r="AM77" s="156"/>
      <c r="AN77" s="156"/>
      <c r="AO77" s="156"/>
      <c r="AP77" s="156"/>
      <c r="AQ77" s="156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3"/>
    </row>
    <row r="78" spans="1:61" ht="13.5" customHeight="1" x14ac:dyDescent="0.2">
      <c r="A78" s="159"/>
      <c r="B78" s="112"/>
      <c r="C78" s="112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57" t="s">
        <v>102</v>
      </c>
      <c r="AI78" s="157"/>
      <c r="AJ78" s="113" t="str">
        <f>IF(BB18=0,"",IF(COUNTIF(AN86:AN93,"未達成")&gt;=1,"未達成","完全週休２日を達成"))</f>
        <v>完全週休２日を達成</v>
      </c>
      <c r="AK78" s="114"/>
      <c r="AL78" s="156"/>
      <c r="AM78" s="160"/>
      <c r="AN78" s="160"/>
      <c r="AO78" s="156"/>
      <c r="AP78" s="156"/>
      <c r="AQ78" s="156"/>
      <c r="AR78" s="160"/>
      <c r="AS78" s="160"/>
      <c r="AT78" s="160"/>
      <c r="AU78" s="160"/>
      <c r="AV78" s="160"/>
      <c r="AW78" s="160"/>
      <c r="AX78" s="160"/>
      <c r="AY78" s="160"/>
      <c r="AZ78" s="114"/>
      <c r="BA78" s="160"/>
      <c r="BB78" s="160"/>
      <c r="BC78" s="10"/>
      <c r="BD78" s="72"/>
    </row>
    <row r="79" spans="1:61" ht="13.5" customHeight="1" x14ac:dyDescent="0.2">
      <c r="A79" s="10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J79" s="101"/>
      <c r="AK79" s="114"/>
      <c r="AL79" s="114"/>
      <c r="AM79" s="114"/>
      <c r="AN79" s="114"/>
      <c r="AO79" s="114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102"/>
      <c r="BD79" s="72"/>
    </row>
    <row r="80" spans="1:61" ht="13.5" customHeight="1" x14ac:dyDescent="0.2">
      <c r="A80" s="10"/>
      <c r="AE80" s="11"/>
      <c r="AF80" s="14"/>
      <c r="AG80" s="14"/>
      <c r="AH80" s="14"/>
      <c r="AI80" s="14"/>
      <c r="AJ80" s="14"/>
      <c r="AK80" s="14"/>
      <c r="AL80" s="14"/>
      <c r="BC80" s="102"/>
    </row>
    <row r="81" spans="1:59" ht="13.5" customHeight="1" x14ac:dyDescent="0.2">
      <c r="AE81" s="11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23"/>
    </row>
    <row r="82" spans="1:59" ht="13.5" customHeight="1" x14ac:dyDescent="0.2">
      <c r="AE82" s="11"/>
    </row>
    <row r="83" spans="1:59" ht="13.8" thickBot="1" x14ac:dyDescent="0.25">
      <c r="AF83" s="12"/>
      <c r="AG83" s="12"/>
      <c r="AK83" s="34"/>
      <c r="AN83" s="3"/>
    </row>
    <row r="84" spans="1:59" x14ac:dyDescent="0.2">
      <c r="A84" s="44"/>
      <c r="B84" s="50"/>
      <c r="C84" s="51"/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3"/>
      <c r="AL84" s="53"/>
      <c r="AM84" s="53"/>
      <c r="AN84" s="53"/>
      <c r="AO84" s="53"/>
      <c r="AP84" s="54"/>
      <c r="AQ84" s="18"/>
      <c r="AR84" s="18"/>
      <c r="BC84"/>
      <c r="BD84"/>
      <c r="BE84"/>
      <c r="BF84"/>
      <c r="BG84" s="101"/>
    </row>
    <row r="85" spans="1:59" ht="13.5" customHeight="1" x14ac:dyDescent="0.2">
      <c r="A85" s="44"/>
      <c r="B85" s="55"/>
      <c r="C85" s="43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107" t="s">
        <v>70</v>
      </c>
      <c r="AJ85" s="107"/>
      <c r="AK85" s="107"/>
      <c r="AL85" s="107"/>
      <c r="AM85" s="107" t="s">
        <v>71</v>
      </c>
      <c r="AN85" s="107"/>
      <c r="AO85" s="107"/>
      <c r="AP85" s="56"/>
      <c r="AQ85" s="18"/>
      <c r="AR85" s="18"/>
      <c r="BC85"/>
      <c r="BD85"/>
      <c r="BE85"/>
      <c r="BF85"/>
      <c r="BG85" s="101"/>
    </row>
    <row r="86" spans="1:59" ht="12.75" customHeight="1" x14ac:dyDescent="0.2">
      <c r="A86" s="44"/>
      <c r="B86" s="55"/>
      <c r="C86" s="43"/>
      <c r="D86" s="43">
        <v>1</v>
      </c>
      <c r="E86" s="43">
        <v>2</v>
      </c>
      <c r="F86" s="43">
        <v>3</v>
      </c>
      <c r="G86" s="43">
        <v>4</v>
      </c>
      <c r="H86" s="43">
        <v>5</v>
      </c>
      <c r="I86" s="43">
        <v>6</v>
      </c>
      <c r="J86" s="43">
        <v>7</v>
      </c>
      <c r="K86" s="43">
        <v>8</v>
      </c>
      <c r="L86" s="43">
        <v>9</v>
      </c>
      <c r="M86" s="43">
        <v>10</v>
      </c>
      <c r="N86" s="43">
        <v>11</v>
      </c>
      <c r="O86" s="43">
        <v>12</v>
      </c>
      <c r="P86" s="43">
        <v>13</v>
      </c>
      <c r="Q86" s="43">
        <v>14</v>
      </c>
      <c r="R86" s="43">
        <v>15</v>
      </c>
      <c r="S86" s="43">
        <v>16</v>
      </c>
      <c r="T86" s="43">
        <v>17</v>
      </c>
      <c r="U86" s="43">
        <v>18</v>
      </c>
      <c r="V86" s="43">
        <v>19</v>
      </c>
      <c r="W86" s="43">
        <v>20</v>
      </c>
      <c r="X86" s="43">
        <v>21</v>
      </c>
      <c r="Y86" s="43">
        <v>22</v>
      </c>
      <c r="Z86" s="43">
        <v>23</v>
      </c>
      <c r="AA86" s="43">
        <v>24</v>
      </c>
      <c r="AB86" s="43">
        <v>25</v>
      </c>
      <c r="AC86" s="43">
        <v>26</v>
      </c>
      <c r="AD86" s="43">
        <v>27</v>
      </c>
      <c r="AE86" s="43">
        <v>28</v>
      </c>
      <c r="AF86" s="44"/>
      <c r="AG86" s="44"/>
      <c r="AH86" s="44"/>
      <c r="AI86" t="str">
        <f>'別紙１ (8ヶ月以内)'!AI86</f>
        <v>１
期
間
目</v>
      </c>
      <c r="AJ86" t="str">
        <f>'別紙１ (8ヶ月以内)'!AJ86</f>
        <v>達成</v>
      </c>
      <c r="AM86" t="str">
        <f>'別紙１ (8ヶ月以内)'!AM86</f>
        <v>１
期
間
目</v>
      </c>
      <c r="AN86" t="str">
        <f>'別紙１ (8ヶ月以内)'!AN86</f>
        <v/>
      </c>
      <c r="AP86" s="56"/>
      <c r="AQ86" s="18"/>
      <c r="AR86" s="18"/>
      <c r="BC86"/>
      <c r="BD86"/>
      <c r="BE86"/>
      <c r="BF86"/>
      <c r="BG86" s="101"/>
    </row>
    <row r="87" spans="1:59" ht="12.75" customHeight="1" x14ac:dyDescent="0.2">
      <c r="A87" s="47"/>
      <c r="B87" s="57"/>
      <c r="C87" s="45">
        <v>1</v>
      </c>
      <c r="D87" s="46">
        <f>DATE(E6,G6,H6)</f>
        <v>45866</v>
      </c>
      <c r="E87" s="46">
        <f>D87+1</f>
        <v>45867</v>
      </c>
      <c r="F87" s="46">
        <f>E87+1</f>
        <v>45868</v>
      </c>
      <c r="G87" s="46">
        <f t="shared" ref="G87:V102" si="119">F87+1</f>
        <v>45869</v>
      </c>
      <c r="H87" s="46">
        <f t="shared" si="119"/>
        <v>45870</v>
      </c>
      <c r="I87" s="46">
        <f t="shared" si="119"/>
        <v>45871</v>
      </c>
      <c r="J87" s="46">
        <f t="shared" si="119"/>
        <v>45872</v>
      </c>
      <c r="K87" s="46">
        <f t="shared" si="119"/>
        <v>45873</v>
      </c>
      <c r="L87" s="46">
        <f t="shared" si="119"/>
        <v>45874</v>
      </c>
      <c r="M87" s="46">
        <f t="shared" si="119"/>
        <v>45875</v>
      </c>
      <c r="N87" s="46">
        <f t="shared" si="119"/>
        <v>45876</v>
      </c>
      <c r="O87" s="46">
        <f t="shared" si="119"/>
        <v>45877</v>
      </c>
      <c r="P87" s="46">
        <f t="shared" si="119"/>
        <v>45878</v>
      </c>
      <c r="Q87" s="46">
        <f t="shared" si="119"/>
        <v>45879</v>
      </c>
      <c r="R87" s="46">
        <f t="shared" si="119"/>
        <v>45880</v>
      </c>
      <c r="S87" s="46">
        <f t="shared" si="119"/>
        <v>45881</v>
      </c>
      <c r="T87" s="46">
        <f t="shared" si="119"/>
        <v>45882</v>
      </c>
      <c r="U87" s="46">
        <f t="shared" si="119"/>
        <v>45883</v>
      </c>
      <c r="V87" s="46">
        <f t="shared" si="119"/>
        <v>45884</v>
      </c>
      <c r="W87" s="46">
        <f t="shared" ref="W87:AE102" si="120">V87+1</f>
        <v>45885</v>
      </c>
      <c r="X87" s="46">
        <f t="shared" si="120"/>
        <v>45886</v>
      </c>
      <c r="Y87" s="46">
        <f t="shared" si="120"/>
        <v>45887</v>
      </c>
      <c r="Z87" s="46">
        <f t="shared" si="120"/>
        <v>45888</v>
      </c>
      <c r="AA87" s="46">
        <f t="shared" si="120"/>
        <v>45889</v>
      </c>
      <c r="AB87" s="46">
        <f t="shared" si="120"/>
        <v>45890</v>
      </c>
      <c r="AC87" s="46">
        <f t="shared" si="120"/>
        <v>45891</v>
      </c>
      <c r="AD87" s="46">
        <f t="shared" si="120"/>
        <v>45892</v>
      </c>
      <c r="AE87" s="46">
        <f>AD87+1</f>
        <v>45893</v>
      </c>
      <c r="AF87" s="47"/>
      <c r="AG87" s="47"/>
      <c r="AH87" s="47"/>
      <c r="AI87" t="str">
        <f>'別紙１ (8ヶ月以内)'!AI87</f>
        <v>２
期
間
目</v>
      </c>
      <c r="AJ87" t="str">
        <f>'別紙１ (8ヶ月以内)'!AJ87</f>
        <v>達成</v>
      </c>
      <c r="AM87" t="str">
        <f>'別紙１ (8ヶ月以内)'!AM87</f>
        <v>２
期
間
目</v>
      </c>
      <c r="AN87" t="str">
        <f>'別紙１ (8ヶ月以内)'!AN87</f>
        <v/>
      </c>
      <c r="AP87" s="56"/>
      <c r="AQ87" s="18"/>
      <c r="AR87" s="19"/>
      <c r="BC87"/>
      <c r="BD87"/>
      <c r="BE87"/>
      <c r="BF87"/>
      <c r="BG87" s="101"/>
    </row>
    <row r="88" spans="1:59" ht="12.75" customHeight="1" x14ac:dyDescent="0.2">
      <c r="A88" s="47"/>
      <c r="B88" s="57"/>
      <c r="C88" s="45">
        <v>2</v>
      </c>
      <c r="D88" s="46">
        <f>AE87+1</f>
        <v>45894</v>
      </c>
      <c r="E88" s="46">
        <f>D88+1</f>
        <v>45895</v>
      </c>
      <c r="F88" s="46">
        <f>E88+1</f>
        <v>45896</v>
      </c>
      <c r="G88" s="46">
        <f t="shared" si="119"/>
        <v>45897</v>
      </c>
      <c r="H88" s="46">
        <f t="shared" si="119"/>
        <v>45898</v>
      </c>
      <c r="I88" s="46">
        <f t="shared" si="119"/>
        <v>45899</v>
      </c>
      <c r="J88" s="46">
        <f t="shared" si="119"/>
        <v>45900</v>
      </c>
      <c r="K88" s="46">
        <f t="shared" si="119"/>
        <v>45901</v>
      </c>
      <c r="L88" s="46">
        <f t="shared" si="119"/>
        <v>45902</v>
      </c>
      <c r="M88" s="46">
        <f t="shared" si="119"/>
        <v>45903</v>
      </c>
      <c r="N88" s="46">
        <f t="shared" si="119"/>
        <v>45904</v>
      </c>
      <c r="O88" s="46">
        <f t="shared" si="119"/>
        <v>45905</v>
      </c>
      <c r="P88" s="46">
        <f t="shared" si="119"/>
        <v>45906</v>
      </c>
      <c r="Q88" s="46">
        <f t="shared" si="119"/>
        <v>45907</v>
      </c>
      <c r="R88" s="46">
        <f t="shared" si="119"/>
        <v>45908</v>
      </c>
      <c r="S88" s="46">
        <f t="shared" si="119"/>
        <v>45909</v>
      </c>
      <c r="T88" s="46">
        <f t="shared" si="119"/>
        <v>45910</v>
      </c>
      <c r="U88" s="46">
        <f t="shared" si="119"/>
        <v>45911</v>
      </c>
      <c r="V88" s="46">
        <f t="shared" si="119"/>
        <v>45912</v>
      </c>
      <c r="W88" s="46">
        <f t="shared" si="120"/>
        <v>45913</v>
      </c>
      <c r="X88" s="46">
        <f t="shared" si="120"/>
        <v>45914</v>
      </c>
      <c r="Y88" s="46">
        <f t="shared" si="120"/>
        <v>45915</v>
      </c>
      <c r="Z88" s="46">
        <f t="shared" si="120"/>
        <v>45916</v>
      </c>
      <c r="AA88" s="46">
        <f t="shared" si="120"/>
        <v>45917</v>
      </c>
      <c r="AB88" s="46">
        <f t="shared" si="120"/>
        <v>45918</v>
      </c>
      <c r="AC88" s="46">
        <f t="shared" si="120"/>
        <v>45919</v>
      </c>
      <c r="AD88" s="46">
        <f t="shared" si="120"/>
        <v>45920</v>
      </c>
      <c r="AE88" s="46">
        <f t="shared" si="120"/>
        <v>45921</v>
      </c>
      <c r="AF88" s="47"/>
      <c r="AG88" s="47"/>
      <c r="AH88" s="47"/>
      <c r="AI88" t="str">
        <f>'別紙１ (8ヶ月以内)'!AI88</f>
        <v>３
期
間
目</v>
      </c>
      <c r="AJ88" t="str">
        <f>'別紙１ (8ヶ月以内)'!AJ88</f>
        <v>達成</v>
      </c>
      <c r="AM88" t="str">
        <f>'別紙１ (8ヶ月以内)'!AM88</f>
        <v>３
期
間
目</v>
      </c>
      <c r="AN88" t="str">
        <f>'別紙１ (8ヶ月以内)'!AN88</f>
        <v/>
      </c>
      <c r="AP88" s="58"/>
      <c r="AQ88" s="19"/>
      <c r="AR88" s="19"/>
      <c r="BC88"/>
      <c r="BD88"/>
      <c r="BE88"/>
      <c r="BF88"/>
      <c r="BG88" s="101"/>
    </row>
    <row r="89" spans="1:59" ht="12.75" customHeight="1" x14ac:dyDescent="0.2">
      <c r="A89" s="47"/>
      <c r="B89" s="57"/>
      <c r="C89" s="45">
        <v>3</v>
      </c>
      <c r="D89" s="46">
        <f t="shared" ref="D89:D126" si="121">AE88+1</f>
        <v>45922</v>
      </c>
      <c r="E89" s="46">
        <f t="shared" ref="E89:T104" si="122">D89+1</f>
        <v>45923</v>
      </c>
      <c r="F89" s="46">
        <f t="shared" si="122"/>
        <v>45924</v>
      </c>
      <c r="G89" s="46">
        <f t="shared" si="122"/>
        <v>45925</v>
      </c>
      <c r="H89" s="46">
        <f t="shared" si="122"/>
        <v>45926</v>
      </c>
      <c r="I89" s="46">
        <f t="shared" si="122"/>
        <v>45927</v>
      </c>
      <c r="J89" s="46">
        <f t="shared" si="122"/>
        <v>45928</v>
      </c>
      <c r="K89" s="46">
        <f t="shared" si="122"/>
        <v>45929</v>
      </c>
      <c r="L89" s="46">
        <f t="shared" si="122"/>
        <v>45930</v>
      </c>
      <c r="M89" s="46">
        <f t="shared" si="122"/>
        <v>45931</v>
      </c>
      <c r="N89" s="46">
        <f t="shared" si="122"/>
        <v>45932</v>
      </c>
      <c r="O89" s="46">
        <f t="shared" si="122"/>
        <v>45933</v>
      </c>
      <c r="P89" s="46">
        <f t="shared" si="122"/>
        <v>45934</v>
      </c>
      <c r="Q89" s="46">
        <f t="shared" si="122"/>
        <v>45935</v>
      </c>
      <c r="R89" s="46">
        <f t="shared" si="122"/>
        <v>45936</v>
      </c>
      <c r="S89" s="46">
        <f t="shared" si="122"/>
        <v>45937</v>
      </c>
      <c r="T89" s="46">
        <f t="shared" si="122"/>
        <v>45938</v>
      </c>
      <c r="U89" s="46">
        <f t="shared" si="119"/>
        <v>45939</v>
      </c>
      <c r="V89" s="46">
        <f t="shared" si="119"/>
        <v>45940</v>
      </c>
      <c r="W89" s="46">
        <f t="shared" si="120"/>
        <v>45941</v>
      </c>
      <c r="X89" s="46">
        <f t="shared" si="120"/>
        <v>45942</v>
      </c>
      <c r="Y89" s="46">
        <f t="shared" si="120"/>
        <v>45943</v>
      </c>
      <c r="Z89" s="46">
        <f t="shared" si="120"/>
        <v>45944</v>
      </c>
      <c r="AA89" s="46">
        <f t="shared" si="120"/>
        <v>45945</v>
      </c>
      <c r="AB89" s="46">
        <f t="shared" si="120"/>
        <v>45946</v>
      </c>
      <c r="AC89" s="46">
        <f t="shared" si="120"/>
        <v>45947</v>
      </c>
      <c r="AD89" s="46">
        <f t="shared" si="120"/>
        <v>45948</v>
      </c>
      <c r="AE89" s="46">
        <f t="shared" si="120"/>
        <v>45949</v>
      </c>
      <c r="AF89" s="47"/>
      <c r="AG89" s="47"/>
      <c r="AH89" s="47"/>
      <c r="AI89" t="str">
        <f>'別紙１ (8ヶ月以内)'!AI89</f>
        <v>４
期
間
目</v>
      </c>
      <c r="AJ89" t="str">
        <f>'別紙１ (8ヶ月以内)'!AJ89</f>
        <v>達成</v>
      </c>
      <c r="AM89" t="str">
        <f>'別紙１ (8ヶ月以内)'!AM89</f>
        <v>４
期
間
目</v>
      </c>
      <c r="AN89" t="str">
        <f>'別紙１ (8ヶ月以内)'!AN89</f>
        <v/>
      </c>
      <c r="AP89" s="58"/>
      <c r="AQ89" s="19"/>
      <c r="AR89" s="19"/>
      <c r="BC89"/>
      <c r="BD89"/>
      <c r="BE89"/>
      <c r="BF89"/>
      <c r="BG89" s="101"/>
    </row>
    <row r="90" spans="1:59" ht="12.75" customHeight="1" x14ac:dyDescent="0.2">
      <c r="A90" s="47"/>
      <c r="B90" s="57"/>
      <c r="C90" s="45">
        <v>4</v>
      </c>
      <c r="D90" s="46">
        <f t="shared" si="121"/>
        <v>45950</v>
      </c>
      <c r="E90" s="46">
        <f t="shared" si="122"/>
        <v>45951</v>
      </c>
      <c r="F90" s="46">
        <f t="shared" si="122"/>
        <v>45952</v>
      </c>
      <c r="G90" s="46">
        <f t="shared" si="122"/>
        <v>45953</v>
      </c>
      <c r="H90" s="46">
        <f t="shared" si="122"/>
        <v>45954</v>
      </c>
      <c r="I90" s="46">
        <f t="shared" si="122"/>
        <v>45955</v>
      </c>
      <c r="J90" s="46">
        <f t="shared" si="122"/>
        <v>45956</v>
      </c>
      <c r="K90" s="46">
        <f t="shared" si="122"/>
        <v>45957</v>
      </c>
      <c r="L90" s="46">
        <f t="shared" si="122"/>
        <v>45958</v>
      </c>
      <c r="M90" s="46">
        <f t="shared" si="122"/>
        <v>45959</v>
      </c>
      <c r="N90" s="46">
        <f t="shared" si="122"/>
        <v>45960</v>
      </c>
      <c r="O90" s="46">
        <f t="shared" si="122"/>
        <v>45961</v>
      </c>
      <c r="P90" s="46">
        <f t="shared" si="122"/>
        <v>45962</v>
      </c>
      <c r="Q90" s="46">
        <f t="shared" si="122"/>
        <v>45963</v>
      </c>
      <c r="R90" s="46">
        <f t="shared" si="122"/>
        <v>45964</v>
      </c>
      <c r="S90" s="46">
        <f t="shared" si="122"/>
        <v>45965</v>
      </c>
      <c r="T90" s="46">
        <f t="shared" si="122"/>
        <v>45966</v>
      </c>
      <c r="U90" s="46">
        <f t="shared" si="119"/>
        <v>45967</v>
      </c>
      <c r="V90" s="46">
        <f t="shared" si="119"/>
        <v>45968</v>
      </c>
      <c r="W90" s="46">
        <f t="shared" si="120"/>
        <v>45969</v>
      </c>
      <c r="X90" s="46">
        <f t="shared" si="120"/>
        <v>45970</v>
      </c>
      <c r="Y90" s="46">
        <f t="shared" si="120"/>
        <v>45971</v>
      </c>
      <c r="Z90" s="46">
        <f t="shared" si="120"/>
        <v>45972</v>
      </c>
      <c r="AA90" s="46">
        <f t="shared" si="120"/>
        <v>45973</v>
      </c>
      <c r="AB90" s="46">
        <f t="shared" si="120"/>
        <v>45974</v>
      </c>
      <c r="AC90" s="46">
        <f t="shared" si="120"/>
        <v>45975</v>
      </c>
      <c r="AD90" s="46">
        <f t="shared" si="120"/>
        <v>45976</v>
      </c>
      <c r="AE90" s="46">
        <f t="shared" si="120"/>
        <v>45977</v>
      </c>
      <c r="AF90" s="47"/>
      <c r="AG90" s="47"/>
      <c r="AH90" s="47"/>
      <c r="AI90" t="str">
        <f>'別紙１ (8ヶ月以内)'!AI90</f>
        <v>５
期
間
目</v>
      </c>
      <c r="AJ90" t="str">
        <f>'別紙１ (8ヶ月以内)'!AJ90</f>
        <v>達成</v>
      </c>
      <c r="AM90" t="str">
        <f>'別紙１ (8ヶ月以内)'!AM90</f>
        <v>５
期
間
目</v>
      </c>
      <c r="AN90" t="str">
        <f>'別紙１ (8ヶ月以内)'!AN90</f>
        <v/>
      </c>
      <c r="AP90" s="58"/>
      <c r="AQ90" s="19"/>
      <c r="AR90" s="19"/>
      <c r="BC90"/>
      <c r="BD90"/>
      <c r="BE90"/>
      <c r="BF90"/>
      <c r="BG90" s="101"/>
    </row>
    <row r="91" spans="1:59" s="18" customFormat="1" ht="12.75" customHeight="1" x14ac:dyDescent="0.2">
      <c r="A91" s="47"/>
      <c r="B91" s="57"/>
      <c r="C91" s="45">
        <v>5</v>
      </c>
      <c r="D91" s="46">
        <f t="shared" si="121"/>
        <v>45978</v>
      </c>
      <c r="E91" s="46">
        <f t="shared" si="122"/>
        <v>45979</v>
      </c>
      <c r="F91" s="46">
        <f t="shared" si="122"/>
        <v>45980</v>
      </c>
      <c r="G91" s="46">
        <f t="shared" si="122"/>
        <v>45981</v>
      </c>
      <c r="H91" s="46">
        <f t="shared" si="122"/>
        <v>45982</v>
      </c>
      <c r="I91" s="46">
        <f t="shared" si="122"/>
        <v>45983</v>
      </c>
      <c r="J91" s="46">
        <f t="shared" si="122"/>
        <v>45984</v>
      </c>
      <c r="K91" s="46">
        <f t="shared" si="122"/>
        <v>45985</v>
      </c>
      <c r="L91" s="46">
        <f t="shared" si="122"/>
        <v>45986</v>
      </c>
      <c r="M91" s="46">
        <f t="shared" si="122"/>
        <v>45987</v>
      </c>
      <c r="N91" s="46">
        <f t="shared" si="122"/>
        <v>45988</v>
      </c>
      <c r="O91" s="46">
        <f t="shared" si="122"/>
        <v>45989</v>
      </c>
      <c r="P91" s="46">
        <f t="shared" si="122"/>
        <v>45990</v>
      </c>
      <c r="Q91" s="46">
        <f t="shared" si="122"/>
        <v>45991</v>
      </c>
      <c r="R91" s="46">
        <f t="shared" si="122"/>
        <v>45992</v>
      </c>
      <c r="S91" s="46">
        <f t="shared" si="122"/>
        <v>45993</v>
      </c>
      <c r="T91" s="46">
        <f t="shared" si="122"/>
        <v>45994</v>
      </c>
      <c r="U91" s="46">
        <f t="shared" si="119"/>
        <v>45995</v>
      </c>
      <c r="V91" s="46">
        <f t="shared" si="119"/>
        <v>45996</v>
      </c>
      <c r="W91" s="46">
        <f t="shared" si="120"/>
        <v>45997</v>
      </c>
      <c r="X91" s="46">
        <f t="shared" si="120"/>
        <v>45998</v>
      </c>
      <c r="Y91" s="46">
        <f t="shared" si="120"/>
        <v>45999</v>
      </c>
      <c r="Z91" s="46">
        <f t="shared" si="120"/>
        <v>46000</v>
      </c>
      <c r="AA91" s="46">
        <f t="shared" si="120"/>
        <v>46001</v>
      </c>
      <c r="AB91" s="46">
        <f t="shared" si="120"/>
        <v>46002</v>
      </c>
      <c r="AC91" s="46">
        <f t="shared" si="120"/>
        <v>46003</v>
      </c>
      <c r="AD91" s="46">
        <f t="shared" si="120"/>
        <v>46004</v>
      </c>
      <c r="AE91" s="46">
        <f t="shared" si="120"/>
        <v>46005</v>
      </c>
      <c r="AF91" s="47"/>
      <c r="AG91" s="47"/>
      <c r="AH91" s="47"/>
      <c r="AI91" t="str">
        <f>'別紙１ (8ヶ月以内)'!AI91</f>
        <v>６
期
間
目</v>
      </c>
      <c r="AJ91" t="str">
        <f>'別紙１ (8ヶ月以内)'!AJ91</f>
        <v>達成</v>
      </c>
      <c r="AK91"/>
      <c r="AL91"/>
      <c r="AM91" t="str">
        <f>'別紙１ (8ヶ月以内)'!AM91</f>
        <v>６
期
間
目</v>
      </c>
      <c r="AN91" t="str">
        <f>'別紙１ (8ヶ月以内)'!AN91</f>
        <v/>
      </c>
      <c r="AP91" s="58"/>
      <c r="AQ91" s="19"/>
      <c r="AR91" s="19"/>
    </row>
    <row r="92" spans="1:59" s="18" customFormat="1" ht="12.75" customHeight="1" x14ac:dyDescent="0.2">
      <c r="A92" s="47"/>
      <c r="B92" s="57"/>
      <c r="C92" s="45">
        <v>6</v>
      </c>
      <c r="D92" s="46">
        <f t="shared" si="121"/>
        <v>46006</v>
      </c>
      <c r="E92" s="46">
        <f t="shared" si="122"/>
        <v>46007</v>
      </c>
      <c r="F92" s="46">
        <f t="shared" si="122"/>
        <v>46008</v>
      </c>
      <c r="G92" s="46">
        <f t="shared" si="122"/>
        <v>46009</v>
      </c>
      <c r="H92" s="46">
        <f t="shared" si="122"/>
        <v>46010</v>
      </c>
      <c r="I92" s="46">
        <f t="shared" si="122"/>
        <v>46011</v>
      </c>
      <c r="J92" s="46">
        <f t="shared" si="122"/>
        <v>46012</v>
      </c>
      <c r="K92" s="46">
        <f t="shared" si="122"/>
        <v>46013</v>
      </c>
      <c r="L92" s="46">
        <f t="shared" si="122"/>
        <v>46014</v>
      </c>
      <c r="M92" s="46">
        <f t="shared" si="122"/>
        <v>46015</v>
      </c>
      <c r="N92" s="46">
        <f t="shared" si="122"/>
        <v>46016</v>
      </c>
      <c r="O92" s="46">
        <f t="shared" si="122"/>
        <v>46017</v>
      </c>
      <c r="P92" s="46">
        <f t="shared" si="122"/>
        <v>46018</v>
      </c>
      <c r="Q92" s="46">
        <f t="shared" si="122"/>
        <v>46019</v>
      </c>
      <c r="R92" s="46">
        <f t="shared" si="122"/>
        <v>46020</v>
      </c>
      <c r="S92" s="46">
        <f t="shared" si="122"/>
        <v>46021</v>
      </c>
      <c r="T92" s="46">
        <f t="shared" si="122"/>
        <v>46022</v>
      </c>
      <c r="U92" s="46">
        <f t="shared" si="119"/>
        <v>46023</v>
      </c>
      <c r="V92" s="46">
        <f t="shared" si="119"/>
        <v>46024</v>
      </c>
      <c r="W92" s="46">
        <f t="shared" si="120"/>
        <v>46025</v>
      </c>
      <c r="X92" s="46">
        <f t="shared" si="120"/>
        <v>46026</v>
      </c>
      <c r="Y92" s="46">
        <f t="shared" si="120"/>
        <v>46027</v>
      </c>
      <c r="Z92" s="46">
        <f t="shared" si="120"/>
        <v>46028</v>
      </c>
      <c r="AA92" s="46">
        <f t="shared" si="120"/>
        <v>46029</v>
      </c>
      <c r="AB92" s="46">
        <f t="shared" si="120"/>
        <v>46030</v>
      </c>
      <c r="AC92" s="46">
        <f t="shared" si="120"/>
        <v>46031</v>
      </c>
      <c r="AD92" s="46">
        <f t="shared" si="120"/>
        <v>46032</v>
      </c>
      <c r="AE92" s="46">
        <f t="shared" si="120"/>
        <v>46033</v>
      </c>
      <c r="AF92" s="47"/>
      <c r="AG92" s="47"/>
      <c r="AH92" s="47"/>
      <c r="AI92" t="str">
        <f>'別紙１ (8ヶ月以内)'!AI92</f>
        <v>７
期
間
目</v>
      </c>
      <c r="AJ92" t="str">
        <f>'別紙１ (8ヶ月以内)'!AJ92</f>
        <v>達成</v>
      </c>
      <c r="AK92"/>
      <c r="AL92"/>
      <c r="AM92" t="str">
        <f>'別紙１ (8ヶ月以内)'!AM92</f>
        <v>７
期
間
目</v>
      </c>
      <c r="AN92" t="str">
        <f>'別紙１ (8ヶ月以内)'!AN92</f>
        <v/>
      </c>
      <c r="AP92" s="58"/>
      <c r="AQ92" s="19"/>
      <c r="AR92" s="19"/>
      <c r="BG92" s="103"/>
    </row>
    <row r="93" spans="1:59" s="18" customFormat="1" ht="12.75" customHeight="1" x14ac:dyDescent="0.2">
      <c r="A93" s="47"/>
      <c r="B93" s="57"/>
      <c r="C93" s="45">
        <v>7</v>
      </c>
      <c r="D93" s="46">
        <f t="shared" si="121"/>
        <v>46034</v>
      </c>
      <c r="E93" s="46">
        <f t="shared" si="122"/>
        <v>46035</v>
      </c>
      <c r="F93" s="46">
        <f t="shared" si="122"/>
        <v>46036</v>
      </c>
      <c r="G93" s="46">
        <f t="shared" si="122"/>
        <v>46037</v>
      </c>
      <c r="H93" s="46">
        <f t="shared" si="122"/>
        <v>46038</v>
      </c>
      <c r="I93" s="46">
        <f t="shared" si="122"/>
        <v>46039</v>
      </c>
      <c r="J93" s="46">
        <f t="shared" si="122"/>
        <v>46040</v>
      </c>
      <c r="K93" s="46">
        <f t="shared" si="122"/>
        <v>46041</v>
      </c>
      <c r="L93" s="46">
        <f t="shared" si="122"/>
        <v>46042</v>
      </c>
      <c r="M93" s="46">
        <f t="shared" si="122"/>
        <v>46043</v>
      </c>
      <c r="N93" s="46">
        <f t="shared" si="122"/>
        <v>46044</v>
      </c>
      <c r="O93" s="46">
        <f t="shared" si="122"/>
        <v>46045</v>
      </c>
      <c r="P93" s="46">
        <f t="shared" si="122"/>
        <v>46046</v>
      </c>
      <c r="Q93" s="46">
        <f t="shared" si="122"/>
        <v>46047</v>
      </c>
      <c r="R93" s="46">
        <f t="shared" si="122"/>
        <v>46048</v>
      </c>
      <c r="S93" s="46">
        <f t="shared" si="122"/>
        <v>46049</v>
      </c>
      <c r="T93" s="46">
        <f t="shared" si="122"/>
        <v>46050</v>
      </c>
      <c r="U93" s="46">
        <f t="shared" si="119"/>
        <v>46051</v>
      </c>
      <c r="V93" s="46">
        <f t="shared" si="119"/>
        <v>46052</v>
      </c>
      <c r="W93" s="46">
        <f t="shared" si="120"/>
        <v>46053</v>
      </c>
      <c r="X93" s="46">
        <f t="shared" si="120"/>
        <v>46054</v>
      </c>
      <c r="Y93" s="46">
        <f t="shared" si="120"/>
        <v>46055</v>
      </c>
      <c r="Z93" s="46">
        <f t="shared" si="120"/>
        <v>46056</v>
      </c>
      <c r="AA93" s="46">
        <f t="shared" si="120"/>
        <v>46057</v>
      </c>
      <c r="AB93" s="46">
        <f t="shared" si="120"/>
        <v>46058</v>
      </c>
      <c r="AC93" s="46">
        <f t="shared" si="120"/>
        <v>46059</v>
      </c>
      <c r="AD93" s="46">
        <f t="shared" si="120"/>
        <v>46060</v>
      </c>
      <c r="AE93" s="46">
        <f t="shared" si="120"/>
        <v>46061</v>
      </c>
      <c r="AF93" s="47"/>
      <c r="AG93" s="47"/>
      <c r="AH93" s="47"/>
      <c r="AI93" s="105" t="str">
        <f>'別紙１ (8ヶ月以内)'!AI93</f>
        <v>８
期
間
目</v>
      </c>
      <c r="AJ93" s="105" t="str">
        <f>'別紙１ (8ヶ月以内)'!AJ93</f>
        <v/>
      </c>
      <c r="AK93" s="105"/>
      <c r="AL93" s="105"/>
      <c r="AM93" s="105" t="str">
        <f>'別紙１ (8ヶ月以内)'!AM93</f>
        <v>８
期
間
目</v>
      </c>
      <c r="AN93" s="105" t="str">
        <f>'別紙１ (8ヶ月以内)'!AN93</f>
        <v/>
      </c>
      <c r="AO93" s="134"/>
      <c r="AP93" s="58"/>
      <c r="AQ93" s="19"/>
      <c r="AR93" s="19"/>
      <c r="BG93" s="103"/>
    </row>
    <row r="94" spans="1:59" s="18" customFormat="1" ht="12.75" customHeight="1" x14ac:dyDescent="0.2">
      <c r="A94" s="47"/>
      <c r="B94" s="57"/>
      <c r="C94" s="45">
        <v>8</v>
      </c>
      <c r="D94" s="46">
        <f t="shared" si="121"/>
        <v>46062</v>
      </c>
      <c r="E94" s="46">
        <f t="shared" si="122"/>
        <v>46063</v>
      </c>
      <c r="F94" s="46">
        <f t="shared" si="122"/>
        <v>46064</v>
      </c>
      <c r="G94" s="46">
        <f t="shared" si="122"/>
        <v>46065</v>
      </c>
      <c r="H94" s="46">
        <f t="shared" si="122"/>
        <v>46066</v>
      </c>
      <c r="I94" s="46">
        <f t="shared" si="122"/>
        <v>46067</v>
      </c>
      <c r="J94" s="46">
        <f t="shared" si="122"/>
        <v>46068</v>
      </c>
      <c r="K94" s="46">
        <f t="shared" si="122"/>
        <v>46069</v>
      </c>
      <c r="L94" s="46">
        <f t="shared" si="122"/>
        <v>46070</v>
      </c>
      <c r="M94" s="46">
        <f t="shared" si="122"/>
        <v>46071</v>
      </c>
      <c r="N94" s="46">
        <f t="shared" si="122"/>
        <v>46072</v>
      </c>
      <c r="O94" s="46">
        <f t="shared" si="122"/>
        <v>46073</v>
      </c>
      <c r="P94" s="46">
        <f t="shared" si="122"/>
        <v>46074</v>
      </c>
      <c r="Q94" s="46">
        <f t="shared" si="122"/>
        <v>46075</v>
      </c>
      <c r="R94" s="46">
        <f t="shared" si="122"/>
        <v>46076</v>
      </c>
      <c r="S94" s="46">
        <f t="shared" si="122"/>
        <v>46077</v>
      </c>
      <c r="T94" s="46">
        <f t="shared" si="122"/>
        <v>46078</v>
      </c>
      <c r="U94" s="46">
        <f t="shared" si="119"/>
        <v>46079</v>
      </c>
      <c r="V94" s="46">
        <f t="shared" si="119"/>
        <v>46080</v>
      </c>
      <c r="W94" s="46">
        <f t="shared" si="120"/>
        <v>46081</v>
      </c>
      <c r="X94" s="46">
        <f t="shared" si="120"/>
        <v>46082</v>
      </c>
      <c r="Y94" s="46">
        <f t="shared" si="120"/>
        <v>46083</v>
      </c>
      <c r="Z94" s="46">
        <f t="shared" si="120"/>
        <v>46084</v>
      </c>
      <c r="AA94" s="46">
        <f t="shared" si="120"/>
        <v>46085</v>
      </c>
      <c r="AB94" s="46">
        <f t="shared" si="120"/>
        <v>46086</v>
      </c>
      <c r="AC94" s="46">
        <f t="shared" si="120"/>
        <v>46087</v>
      </c>
      <c r="AD94" s="46">
        <f t="shared" si="120"/>
        <v>46088</v>
      </c>
      <c r="AE94" s="46">
        <f t="shared" si="120"/>
        <v>46089</v>
      </c>
      <c r="AF94" s="47"/>
      <c r="AG94" s="47"/>
      <c r="AH94" s="47"/>
      <c r="AI94" s="24" t="str">
        <f>'別紙１ (～16ヶ月以内)'!AI94</f>
        <v>９
期
間
目</v>
      </c>
      <c r="AJ94" s="24" t="str">
        <f>'別紙１ (～16ヶ月以内)'!AJ94</f>
        <v/>
      </c>
      <c r="AK94" s="24"/>
      <c r="AL94" s="24"/>
      <c r="AM94" s="24" t="str">
        <f>'別紙１ (～16ヶ月以内)'!AM94</f>
        <v>９
期
間
目</v>
      </c>
      <c r="AN94" s="24" t="str">
        <f>'別紙１ (～16ヶ月以内)'!AN94</f>
        <v/>
      </c>
      <c r="AO94" s="107"/>
      <c r="AP94" s="58"/>
      <c r="AQ94" s="19"/>
      <c r="AR94" s="19"/>
      <c r="AS94" s="19"/>
      <c r="AT94" s="19"/>
      <c r="AU94" s="19"/>
      <c r="AV94" s="19"/>
      <c r="AW94" s="19"/>
      <c r="AX94" s="19"/>
      <c r="BG94" s="103"/>
    </row>
    <row r="95" spans="1:59" s="18" customFormat="1" ht="12.75" customHeight="1" x14ac:dyDescent="0.2">
      <c r="A95" s="47"/>
      <c r="B95" s="57"/>
      <c r="C95" s="45">
        <v>9</v>
      </c>
      <c r="D95" s="46">
        <f t="shared" si="121"/>
        <v>46090</v>
      </c>
      <c r="E95" s="46">
        <f t="shared" si="122"/>
        <v>46091</v>
      </c>
      <c r="F95" s="46">
        <f t="shared" si="122"/>
        <v>46092</v>
      </c>
      <c r="G95" s="46">
        <f t="shared" si="122"/>
        <v>46093</v>
      </c>
      <c r="H95" s="46">
        <f t="shared" si="122"/>
        <v>46094</v>
      </c>
      <c r="I95" s="46">
        <f t="shared" si="122"/>
        <v>46095</v>
      </c>
      <c r="J95" s="46">
        <f t="shared" si="122"/>
        <v>46096</v>
      </c>
      <c r="K95" s="46">
        <f t="shared" si="122"/>
        <v>46097</v>
      </c>
      <c r="L95" s="46">
        <f t="shared" si="122"/>
        <v>46098</v>
      </c>
      <c r="M95" s="46">
        <f t="shared" si="122"/>
        <v>46099</v>
      </c>
      <c r="N95" s="46">
        <f t="shared" si="122"/>
        <v>46100</v>
      </c>
      <c r="O95" s="46">
        <f t="shared" si="122"/>
        <v>46101</v>
      </c>
      <c r="P95" s="46">
        <f t="shared" si="122"/>
        <v>46102</v>
      </c>
      <c r="Q95" s="46">
        <f t="shared" si="122"/>
        <v>46103</v>
      </c>
      <c r="R95" s="46">
        <f t="shared" si="122"/>
        <v>46104</v>
      </c>
      <c r="S95" s="46">
        <f t="shared" si="122"/>
        <v>46105</v>
      </c>
      <c r="T95" s="46">
        <f t="shared" si="122"/>
        <v>46106</v>
      </c>
      <c r="U95" s="46">
        <f t="shared" si="119"/>
        <v>46107</v>
      </c>
      <c r="V95" s="46">
        <f t="shared" si="119"/>
        <v>46108</v>
      </c>
      <c r="W95" s="46">
        <f t="shared" si="120"/>
        <v>46109</v>
      </c>
      <c r="X95" s="46">
        <f t="shared" si="120"/>
        <v>46110</v>
      </c>
      <c r="Y95" s="46">
        <f t="shared" si="120"/>
        <v>46111</v>
      </c>
      <c r="Z95" s="46">
        <f t="shared" si="120"/>
        <v>46112</v>
      </c>
      <c r="AA95" s="46">
        <f t="shared" si="120"/>
        <v>46113</v>
      </c>
      <c r="AB95" s="46">
        <f t="shared" si="120"/>
        <v>46114</v>
      </c>
      <c r="AC95" s="46">
        <f t="shared" si="120"/>
        <v>46115</v>
      </c>
      <c r="AD95" s="46">
        <f t="shared" si="120"/>
        <v>46116</v>
      </c>
      <c r="AE95" s="46">
        <f t="shared" si="120"/>
        <v>46117</v>
      </c>
      <c r="AF95" s="47"/>
      <c r="AG95" s="47"/>
      <c r="AH95" s="47"/>
      <c r="AI95" s="24" t="str">
        <f>'別紙１ (～16ヶ月以内)'!AI95</f>
        <v>１０
期
間
目</v>
      </c>
      <c r="AJ95" s="24" t="str">
        <f>'別紙１ (～16ヶ月以内)'!AJ95</f>
        <v/>
      </c>
      <c r="AK95" s="24"/>
      <c r="AL95" s="24"/>
      <c r="AM95" s="24" t="str">
        <f>'別紙１ (～16ヶ月以内)'!AM95</f>
        <v>１０
期
間
目</v>
      </c>
      <c r="AN95" s="24" t="str">
        <f>'別紙１ (～16ヶ月以内)'!AN95</f>
        <v/>
      </c>
      <c r="AO95" s="107"/>
      <c r="AP95" s="58"/>
      <c r="AQ95" s="19"/>
      <c r="AR95" s="19"/>
      <c r="AS95" s="19"/>
      <c r="AT95" s="19"/>
      <c r="AU95" s="19"/>
      <c r="AV95" s="19"/>
      <c r="AW95" s="19"/>
      <c r="AX95" s="19"/>
      <c r="BG95" s="103"/>
    </row>
    <row r="96" spans="1:59" s="18" customFormat="1" ht="12.75" customHeight="1" x14ac:dyDescent="0.2">
      <c r="A96" s="47"/>
      <c r="B96" s="57"/>
      <c r="C96" s="45">
        <v>10</v>
      </c>
      <c r="D96" s="46">
        <f t="shared" si="121"/>
        <v>46118</v>
      </c>
      <c r="E96" s="46">
        <f t="shared" si="122"/>
        <v>46119</v>
      </c>
      <c r="F96" s="46">
        <f t="shared" si="122"/>
        <v>46120</v>
      </c>
      <c r="G96" s="46">
        <f t="shared" si="122"/>
        <v>46121</v>
      </c>
      <c r="H96" s="46">
        <f t="shared" si="122"/>
        <v>46122</v>
      </c>
      <c r="I96" s="46">
        <f t="shared" si="122"/>
        <v>46123</v>
      </c>
      <c r="J96" s="46">
        <f t="shared" si="122"/>
        <v>46124</v>
      </c>
      <c r="K96" s="46">
        <f t="shared" si="122"/>
        <v>46125</v>
      </c>
      <c r="L96" s="46">
        <f t="shared" si="122"/>
        <v>46126</v>
      </c>
      <c r="M96" s="46">
        <f t="shared" si="122"/>
        <v>46127</v>
      </c>
      <c r="N96" s="46">
        <f t="shared" si="122"/>
        <v>46128</v>
      </c>
      <c r="O96" s="46">
        <f t="shared" si="122"/>
        <v>46129</v>
      </c>
      <c r="P96" s="46">
        <f t="shared" si="122"/>
        <v>46130</v>
      </c>
      <c r="Q96" s="46">
        <f t="shared" si="122"/>
        <v>46131</v>
      </c>
      <c r="R96" s="46">
        <f t="shared" si="122"/>
        <v>46132</v>
      </c>
      <c r="S96" s="46">
        <f t="shared" si="122"/>
        <v>46133</v>
      </c>
      <c r="T96" s="46">
        <f t="shared" si="122"/>
        <v>46134</v>
      </c>
      <c r="U96" s="46">
        <f t="shared" si="119"/>
        <v>46135</v>
      </c>
      <c r="V96" s="46">
        <f t="shared" si="119"/>
        <v>46136</v>
      </c>
      <c r="W96" s="46">
        <f t="shared" si="120"/>
        <v>46137</v>
      </c>
      <c r="X96" s="46">
        <f t="shared" si="120"/>
        <v>46138</v>
      </c>
      <c r="Y96" s="46">
        <f t="shared" si="120"/>
        <v>46139</v>
      </c>
      <c r="Z96" s="46">
        <f t="shared" si="120"/>
        <v>46140</v>
      </c>
      <c r="AA96" s="46">
        <f t="shared" si="120"/>
        <v>46141</v>
      </c>
      <c r="AB96" s="46">
        <f t="shared" si="120"/>
        <v>46142</v>
      </c>
      <c r="AC96" s="46">
        <f t="shared" si="120"/>
        <v>46143</v>
      </c>
      <c r="AD96" s="46">
        <f t="shared" si="120"/>
        <v>46144</v>
      </c>
      <c r="AE96" s="46">
        <f t="shared" si="120"/>
        <v>46145</v>
      </c>
      <c r="AF96" s="47"/>
      <c r="AG96" s="47"/>
      <c r="AH96" s="47"/>
      <c r="AI96" s="24" t="str">
        <f>'別紙１ (～16ヶ月以内)'!AI96</f>
        <v>１１
期
間
目</v>
      </c>
      <c r="AJ96" s="24" t="str">
        <f>'別紙１ (～16ヶ月以内)'!AJ96</f>
        <v/>
      </c>
      <c r="AK96" s="24"/>
      <c r="AL96" s="24"/>
      <c r="AM96" s="24" t="str">
        <f>'別紙１ (～16ヶ月以内)'!AM96</f>
        <v>１１
期
間
目</v>
      </c>
      <c r="AN96" s="24" t="str">
        <f>'別紙１ (～16ヶ月以内)'!AN96</f>
        <v/>
      </c>
      <c r="AO96" s="107"/>
      <c r="AP96" s="58"/>
      <c r="AQ96" s="19"/>
      <c r="AR96" s="19"/>
      <c r="AS96" s="19"/>
      <c r="AT96" s="19"/>
      <c r="AU96" s="19"/>
      <c r="AV96" s="19"/>
      <c r="AW96" s="19"/>
      <c r="AX96" s="19"/>
      <c r="BG96" s="103"/>
    </row>
    <row r="97" spans="1:61" s="18" customFormat="1" ht="12.75" customHeight="1" x14ac:dyDescent="0.2">
      <c r="A97" s="47"/>
      <c r="B97" s="57"/>
      <c r="C97" s="45">
        <v>11</v>
      </c>
      <c r="D97" s="46">
        <f t="shared" si="121"/>
        <v>46146</v>
      </c>
      <c r="E97" s="46">
        <f t="shared" si="122"/>
        <v>46147</v>
      </c>
      <c r="F97" s="46">
        <f t="shared" si="122"/>
        <v>46148</v>
      </c>
      <c r="G97" s="46">
        <f t="shared" si="122"/>
        <v>46149</v>
      </c>
      <c r="H97" s="46">
        <f t="shared" si="122"/>
        <v>46150</v>
      </c>
      <c r="I97" s="46">
        <f t="shared" si="122"/>
        <v>46151</v>
      </c>
      <c r="J97" s="46">
        <f t="shared" si="122"/>
        <v>46152</v>
      </c>
      <c r="K97" s="46">
        <f t="shared" si="122"/>
        <v>46153</v>
      </c>
      <c r="L97" s="46">
        <f t="shared" si="122"/>
        <v>46154</v>
      </c>
      <c r="M97" s="46">
        <f t="shared" si="122"/>
        <v>46155</v>
      </c>
      <c r="N97" s="46">
        <f t="shared" si="122"/>
        <v>46156</v>
      </c>
      <c r="O97" s="46">
        <f t="shared" si="122"/>
        <v>46157</v>
      </c>
      <c r="P97" s="46">
        <f t="shared" si="122"/>
        <v>46158</v>
      </c>
      <c r="Q97" s="46">
        <f t="shared" si="122"/>
        <v>46159</v>
      </c>
      <c r="R97" s="46">
        <f t="shared" si="122"/>
        <v>46160</v>
      </c>
      <c r="S97" s="46">
        <f t="shared" si="122"/>
        <v>46161</v>
      </c>
      <c r="T97" s="46">
        <f t="shared" si="122"/>
        <v>46162</v>
      </c>
      <c r="U97" s="46">
        <f t="shared" si="119"/>
        <v>46163</v>
      </c>
      <c r="V97" s="46">
        <f t="shared" si="119"/>
        <v>46164</v>
      </c>
      <c r="W97" s="46">
        <f t="shared" si="120"/>
        <v>46165</v>
      </c>
      <c r="X97" s="46">
        <f t="shared" si="120"/>
        <v>46166</v>
      </c>
      <c r="Y97" s="46">
        <f t="shared" si="120"/>
        <v>46167</v>
      </c>
      <c r="Z97" s="46">
        <f t="shared" si="120"/>
        <v>46168</v>
      </c>
      <c r="AA97" s="46">
        <f t="shared" si="120"/>
        <v>46169</v>
      </c>
      <c r="AB97" s="46">
        <f t="shared" si="120"/>
        <v>46170</v>
      </c>
      <c r="AC97" s="46">
        <f t="shared" si="120"/>
        <v>46171</v>
      </c>
      <c r="AD97" s="46">
        <f t="shared" si="120"/>
        <v>46172</v>
      </c>
      <c r="AE97" s="46">
        <f t="shared" si="120"/>
        <v>46173</v>
      </c>
      <c r="AF97" s="47"/>
      <c r="AG97" s="47"/>
      <c r="AH97" s="47"/>
      <c r="AI97" s="24" t="str">
        <f>'別紙１ (～16ヶ月以内)'!AI97</f>
        <v>１２
期
間
目</v>
      </c>
      <c r="AJ97" s="24" t="str">
        <f>'別紙１ (～16ヶ月以内)'!AJ97</f>
        <v/>
      </c>
      <c r="AK97" s="24"/>
      <c r="AL97" s="24"/>
      <c r="AM97" s="24" t="str">
        <f>'別紙１ (～16ヶ月以内)'!AM97</f>
        <v>１２
期
間
目</v>
      </c>
      <c r="AN97" s="24" t="str">
        <f>'別紙１ (～16ヶ月以内)'!AN97</f>
        <v/>
      </c>
      <c r="AO97" s="107"/>
      <c r="AP97" s="58"/>
      <c r="AQ97" s="109"/>
      <c r="AR97" s="109"/>
      <c r="AS97" s="19"/>
      <c r="AT97" s="19"/>
      <c r="AU97" s="19"/>
      <c r="AV97" s="19"/>
      <c r="AW97" s="19"/>
      <c r="AX97" s="19"/>
      <c r="BG97" s="103"/>
    </row>
    <row r="98" spans="1:61" s="18" customFormat="1" ht="12.75" customHeight="1" x14ac:dyDescent="0.2">
      <c r="A98" s="47"/>
      <c r="B98" s="57"/>
      <c r="C98" s="45">
        <v>12</v>
      </c>
      <c r="D98" s="46">
        <f t="shared" si="121"/>
        <v>46174</v>
      </c>
      <c r="E98" s="46">
        <f t="shared" si="122"/>
        <v>46175</v>
      </c>
      <c r="F98" s="46">
        <f t="shared" si="122"/>
        <v>46176</v>
      </c>
      <c r="G98" s="46">
        <f t="shared" si="122"/>
        <v>46177</v>
      </c>
      <c r="H98" s="46">
        <f t="shared" si="122"/>
        <v>46178</v>
      </c>
      <c r="I98" s="46">
        <f t="shared" si="122"/>
        <v>46179</v>
      </c>
      <c r="J98" s="46">
        <f t="shared" si="122"/>
        <v>46180</v>
      </c>
      <c r="K98" s="46">
        <f t="shared" si="122"/>
        <v>46181</v>
      </c>
      <c r="L98" s="46">
        <f t="shared" si="122"/>
        <v>46182</v>
      </c>
      <c r="M98" s="46">
        <f t="shared" si="122"/>
        <v>46183</v>
      </c>
      <c r="N98" s="46">
        <f t="shared" si="122"/>
        <v>46184</v>
      </c>
      <c r="O98" s="46">
        <f t="shared" si="122"/>
        <v>46185</v>
      </c>
      <c r="P98" s="46">
        <f t="shared" si="122"/>
        <v>46186</v>
      </c>
      <c r="Q98" s="46">
        <f t="shared" si="122"/>
        <v>46187</v>
      </c>
      <c r="R98" s="46">
        <f t="shared" si="122"/>
        <v>46188</v>
      </c>
      <c r="S98" s="46">
        <f t="shared" si="122"/>
        <v>46189</v>
      </c>
      <c r="T98" s="46">
        <f t="shared" si="122"/>
        <v>46190</v>
      </c>
      <c r="U98" s="46">
        <f t="shared" si="119"/>
        <v>46191</v>
      </c>
      <c r="V98" s="46">
        <f t="shared" si="119"/>
        <v>46192</v>
      </c>
      <c r="W98" s="46">
        <f t="shared" si="120"/>
        <v>46193</v>
      </c>
      <c r="X98" s="46">
        <f t="shared" si="120"/>
        <v>46194</v>
      </c>
      <c r="Y98" s="46">
        <f t="shared" si="120"/>
        <v>46195</v>
      </c>
      <c r="Z98" s="46">
        <f t="shared" si="120"/>
        <v>46196</v>
      </c>
      <c r="AA98" s="46">
        <f t="shared" si="120"/>
        <v>46197</v>
      </c>
      <c r="AB98" s="46">
        <f t="shared" si="120"/>
        <v>46198</v>
      </c>
      <c r="AC98" s="46">
        <f t="shared" si="120"/>
        <v>46199</v>
      </c>
      <c r="AD98" s="46">
        <f t="shared" si="120"/>
        <v>46200</v>
      </c>
      <c r="AE98" s="46">
        <f t="shared" si="120"/>
        <v>46201</v>
      </c>
      <c r="AF98" s="47"/>
      <c r="AG98" s="47"/>
      <c r="AH98" s="47"/>
      <c r="AI98" s="24" t="str">
        <f>'別紙１ (～16ヶ月以内)'!AI98</f>
        <v>１３
期
間
目</v>
      </c>
      <c r="AJ98" s="24" t="str">
        <f>'別紙１ (～16ヶ月以内)'!AJ98</f>
        <v/>
      </c>
      <c r="AK98" s="24"/>
      <c r="AL98" s="24"/>
      <c r="AM98" s="24" t="str">
        <f>'別紙１ (～16ヶ月以内)'!AM98</f>
        <v>１３
期
間
目</v>
      </c>
      <c r="AN98" s="24" t="str">
        <f>'別紙１ (～16ヶ月以内)'!AN98</f>
        <v/>
      </c>
      <c r="AO98" s="107"/>
      <c r="AP98" s="58"/>
      <c r="AQ98" s="109"/>
      <c r="AR98" s="109"/>
      <c r="AS98" s="19"/>
      <c r="AT98" s="19"/>
      <c r="AU98" s="19"/>
      <c r="AV98" s="19"/>
      <c r="AW98" s="19"/>
      <c r="AX98" s="19"/>
      <c r="BG98" s="103"/>
    </row>
    <row r="99" spans="1:61" s="18" customFormat="1" ht="12.75" customHeight="1" x14ac:dyDescent="0.2">
      <c r="A99" s="47"/>
      <c r="B99" s="57"/>
      <c r="C99" s="45">
        <v>13</v>
      </c>
      <c r="D99" s="46">
        <f t="shared" si="121"/>
        <v>46202</v>
      </c>
      <c r="E99" s="46">
        <f t="shared" si="122"/>
        <v>46203</v>
      </c>
      <c r="F99" s="46">
        <f t="shared" si="122"/>
        <v>46204</v>
      </c>
      <c r="G99" s="46">
        <f t="shared" si="122"/>
        <v>46205</v>
      </c>
      <c r="H99" s="46">
        <f t="shared" si="122"/>
        <v>46206</v>
      </c>
      <c r="I99" s="46">
        <f t="shared" si="122"/>
        <v>46207</v>
      </c>
      <c r="J99" s="46">
        <f t="shared" si="122"/>
        <v>46208</v>
      </c>
      <c r="K99" s="46">
        <f t="shared" si="122"/>
        <v>46209</v>
      </c>
      <c r="L99" s="46">
        <f t="shared" si="122"/>
        <v>46210</v>
      </c>
      <c r="M99" s="46">
        <f t="shared" si="122"/>
        <v>46211</v>
      </c>
      <c r="N99" s="46">
        <f t="shared" si="122"/>
        <v>46212</v>
      </c>
      <c r="O99" s="46">
        <f t="shared" si="122"/>
        <v>46213</v>
      </c>
      <c r="P99" s="46">
        <f t="shared" si="122"/>
        <v>46214</v>
      </c>
      <c r="Q99" s="46">
        <f t="shared" si="122"/>
        <v>46215</v>
      </c>
      <c r="R99" s="46">
        <f t="shared" si="122"/>
        <v>46216</v>
      </c>
      <c r="S99" s="46">
        <f t="shared" si="122"/>
        <v>46217</v>
      </c>
      <c r="T99" s="46">
        <f t="shared" si="122"/>
        <v>46218</v>
      </c>
      <c r="U99" s="46">
        <f t="shared" si="119"/>
        <v>46219</v>
      </c>
      <c r="V99" s="46">
        <f t="shared" si="119"/>
        <v>46220</v>
      </c>
      <c r="W99" s="46">
        <f t="shared" si="120"/>
        <v>46221</v>
      </c>
      <c r="X99" s="46">
        <f t="shared" si="120"/>
        <v>46222</v>
      </c>
      <c r="Y99" s="46">
        <f t="shared" si="120"/>
        <v>46223</v>
      </c>
      <c r="Z99" s="46">
        <f t="shared" si="120"/>
        <v>46224</v>
      </c>
      <c r="AA99" s="46">
        <f t="shared" si="120"/>
        <v>46225</v>
      </c>
      <c r="AB99" s="46">
        <f t="shared" si="120"/>
        <v>46226</v>
      </c>
      <c r="AC99" s="46">
        <f t="shared" si="120"/>
        <v>46227</v>
      </c>
      <c r="AD99" s="46">
        <f t="shared" si="120"/>
        <v>46228</v>
      </c>
      <c r="AE99" s="46">
        <f t="shared" si="120"/>
        <v>46229</v>
      </c>
      <c r="AF99" s="47"/>
      <c r="AG99" s="47"/>
      <c r="AH99" s="47"/>
      <c r="AI99" s="24" t="str">
        <f>'別紙１ (～16ヶ月以内)'!AI99</f>
        <v>１４
期
間
目</v>
      </c>
      <c r="AJ99" s="24" t="str">
        <f>'別紙１ (～16ヶ月以内)'!AJ99</f>
        <v/>
      </c>
      <c r="AK99" s="24"/>
      <c r="AL99" s="24"/>
      <c r="AM99" s="24" t="str">
        <f>'別紙１ (～16ヶ月以内)'!AM99</f>
        <v>１４
期
間
目</v>
      </c>
      <c r="AN99" s="24" t="str">
        <f>'別紙１ (～16ヶ月以内)'!AN99</f>
        <v/>
      </c>
      <c r="AO99" s="107"/>
      <c r="AP99" s="58"/>
      <c r="AQ99" s="109"/>
      <c r="AR99" s="109"/>
      <c r="AS99" s="19"/>
      <c r="AT99" s="19"/>
      <c r="AU99" s="19"/>
      <c r="AV99" s="19"/>
      <c r="AW99" s="19"/>
      <c r="AX99" s="19"/>
      <c r="BG99" s="103"/>
    </row>
    <row r="100" spans="1:61" s="18" customFormat="1" ht="12.75" customHeight="1" x14ac:dyDescent="0.2">
      <c r="A100" s="47"/>
      <c r="B100" s="57"/>
      <c r="C100" s="45">
        <v>14</v>
      </c>
      <c r="D100" s="46">
        <f t="shared" si="121"/>
        <v>46230</v>
      </c>
      <c r="E100" s="46">
        <f t="shared" si="122"/>
        <v>46231</v>
      </c>
      <c r="F100" s="46">
        <f t="shared" si="122"/>
        <v>46232</v>
      </c>
      <c r="G100" s="46">
        <f t="shared" si="122"/>
        <v>46233</v>
      </c>
      <c r="H100" s="46">
        <f t="shared" si="122"/>
        <v>46234</v>
      </c>
      <c r="I100" s="46">
        <f t="shared" si="122"/>
        <v>46235</v>
      </c>
      <c r="J100" s="46">
        <f t="shared" si="122"/>
        <v>46236</v>
      </c>
      <c r="K100" s="46">
        <f t="shared" si="122"/>
        <v>46237</v>
      </c>
      <c r="L100" s="46">
        <f t="shared" si="122"/>
        <v>46238</v>
      </c>
      <c r="M100" s="46">
        <f t="shared" si="122"/>
        <v>46239</v>
      </c>
      <c r="N100" s="46">
        <f t="shared" si="122"/>
        <v>46240</v>
      </c>
      <c r="O100" s="46">
        <f t="shared" si="122"/>
        <v>46241</v>
      </c>
      <c r="P100" s="46">
        <f t="shared" si="122"/>
        <v>46242</v>
      </c>
      <c r="Q100" s="46">
        <f t="shared" si="122"/>
        <v>46243</v>
      </c>
      <c r="R100" s="46">
        <f t="shared" si="122"/>
        <v>46244</v>
      </c>
      <c r="S100" s="46">
        <f t="shared" si="122"/>
        <v>46245</v>
      </c>
      <c r="T100" s="46">
        <f t="shared" si="122"/>
        <v>46246</v>
      </c>
      <c r="U100" s="46">
        <f t="shared" si="119"/>
        <v>46247</v>
      </c>
      <c r="V100" s="46">
        <f t="shared" si="119"/>
        <v>46248</v>
      </c>
      <c r="W100" s="46">
        <f t="shared" si="120"/>
        <v>46249</v>
      </c>
      <c r="X100" s="46">
        <f t="shared" si="120"/>
        <v>46250</v>
      </c>
      <c r="Y100" s="46">
        <f t="shared" si="120"/>
        <v>46251</v>
      </c>
      <c r="Z100" s="46">
        <f t="shared" si="120"/>
        <v>46252</v>
      </c>
      <c r="AA100" s="46">
        <f t="shared" si="120"/>
        <v>46253</v>
      </c>
      <c r="AB100" s="46">
        <f t="shared" si="120"/>
        <v>46254</v>
      </c>
      <c r="AC100" s="46">
        <f t="shared" si="120"/>
        <v>46255</v>
      </c>
      <c r="AD100" s="46">
        <f t="shared" si="120"/>
        <v>46256</v>
      </c>
      <c r="AE100" s="46">
        <f t="shared" si="120"/>
        <v>46257</v>
      </c>
      <c r="AF100" s="47"/>
      <c r="AG100" s="47"/>
      <c r="AH100" s="47"/>
      <c r="AI100" s="24" t="str">
        <f>'別紙１ (～16ヶ月以内)'!AI100</f>
        <v>１５
期
間
目</v>
      </c>
      <c r="AJ100" s="24" t="str">
        <f>'別紙１ (～16ヶ月以内)'!AJ100</f>
        <v/>
      </c>
      <c r="AK100" s="24"/>
      <c r="AL100" s="24"/>
      <c r="AM100" s="24" t="str">
        <f>'別紙１ (～16ヶ月以内)'!AM100</f>
        <v>１５
期
間
目</v>
      </c>
      <c r="AN100" s="24" t="str">
        <f>'別紙１ (～16ヶ月以内)'!AN100</f>
        <v/>
      </c>
      <c r="AO100" s="107"/>
      <c r="AP100" s="58"/>
      <c r="AQ100" s="109"/>
      <c r="AR100" s="109"/>
      <c r="AS100" s="19"/>
      <c r="AT100" s="19"/>
      <c r="AU100" s="19"/>
      <c r="AV100" s="19"/>
      <c r="AW100" s="19"/>
      <c r="AX100" s="19"/>
      <c r="AZ100" s="19"/>
      <c r="BG100" s="103"/>
    </row>
    <row r="101" spans="1:61" s="18" customFormat="1" ht="12.75" customHeight="1" x14ac:dyDescent="0.2">
      <c r="A101" s="47"/>
      <c r="B101" s="57"/>
      <c r="C101" s="45">
        <v>15</v>
      </c>
      <c r="D101" s="46">
        <f t="shared" si="121"/>
        <v>46258</v>
      </c>
      <c r="E101" s="46">
        <f t="shared" si="122"/>
        <v>46259</v>
      </c>
      <c r="F101" s="46">
        <f t="shared" si="122"/>
        <v>46260</v>
      </c>
      <c r="G101" s="46">
        <f t="shared" si="122"/>
        <v>46261</v>
      </c>
      <c r="H101" s="46">
        <f t="shared" si="122"/>
        <v>46262</v>
      </c>
      <c r="I101" s="46">
        <f t="shared" si="122"/>
        <v>46263</v>
      </c>
      <c r="J101" s="46">
        <f t="shared" si="122"/>
        <v>46264</v>
      </c>
      <c r="K101" s="46">
        <f t="shared" si="122"/>
        <v>46265</v>
      </c>
      <c r="L101" s="46">
        <f t="shared" si="122"/>
        <v>46266</v>
      </c>
      <c r="M101" s="46">
        <f t="shared" si="122"/>
        <v>46267</v>
      </c>
      <c r="N101" s="46">
        <f t="shared" si="122"/>
        <v>46268</v>
      </c>
      <c r="O101" s="46">
        <f t="shared" si="122"/>
        <v>46269</v>
      </c>
      <c r="P101" s="46">
        <f t="shared" si="122"/>
        <v>46270</v>
      </c>
      <c r="Q101" s="46">
        <f t="shared" si="122"/>
        <v>46271</v>
      </c>
      <c r="R101" s="46">
        <f t="shared" si="122"/>
        <v>46272</v>
      </c>
      <c r="S101" s="46">
        <f t="shared" si="122"/>
        <v>46273</v>
      </c>
      <c r="T101" s="46">
        <f t="shared" si="122"/>
        <v>46274</v>
      </c>
      <c r="U101" s="46">
        <f t="shared" si="119"/>
        <v>46275</v>
      </c>
      <c r="V101" s="46">
        <f t="shared" si="119"/>
        <v>46276</v>
      </c>
      <c r="W101" s="46">
        <f t="shared" si="120"/>
        <v>46277</v>
      </c>
      <c r="X101" s="46">
        <f t="shared" si="120"/>
        <v>46278</v>
      </c>
      <c r="Y101" s="46">
        <f t="shared" si="120"/>
        <v>46279</v>
      </c>
      <c r="Z101" s="46">
        <f t="shared" si="120"/>
        <v>46280</v>
      </c>
      <c r="AA101" s="46">
        <f t="shared" si="120"/>
        <v>46281</v>
      </c>
      <c r="AB101" s="46">
        <f t="shared" si="120"/>
        <v>46282</v>
      </c>
      <c r="AC101" s="46">
        <f t="shared" si="120"/>
        <v>46283</v>
      </c>
      <c r="AD101" s="46">
        <f t="shared" si="120"/>
        <v>46284</v>
      </c>
      <c r="AE101" s="46">
        <f t="shared" si="120"/>
        <v>46285</v>
      </c>
      <c r="AF101" s="47"/>
      <c r="AG101" s="47"/>
      <c r="AH101" s="47"/>
      <c r="AI101" s="135" t="str">
        <f>'別紙１ (～16ヶ月以内)'!AI101</f>
        <v>１６
期
間
目</v>
      </c>
      <c r="AJ101" s="135" t="str">
        <f>'別紙１ (～16ヶ月以内)'!AJ101</f>
        <v/>
      </c>
      <c r="AK101" s="135"/>
      <c r="AL101" s="135"/>
      <c r="AM101" s="135" t="str">
        <f>'別紙１ (～16ヶ月以内)'!AM101</f>
        <v>１６
期
間
目</v>
      </c>
      <c r="AN101" s="135" t="str">
        <f>'別紙１ (～16ヶ月以内)'!AN101</f>
        <v/>
      </c>
      <c r="AO101" s="135"/>
      <c r="AP101" s="58"/>
      <c r="AQ101" s="109"/>
      <c r="AR101" s="109"/>
      <c r="AS101" s="19"/>
      <c r="AT101" s="19"/>
      <c r="AU101" s="19"/>
      <c r="AV101" s="19"/>
      <c r="AW101" s="19"/>
      <c r="AX101" s="19"/>
      <c r="AZ101" s="19"/>
      <c r="BG101" s="103"/>
    </row>
    <row r="102" spans="1:61" s="18" customFormat="1" ht="12.75" customHeight="1" x14ac:dyDescent="0.2">
      <c r="A102" s="47"/>
      <c r="B102" s="57"/>
      <c r="C102" s="45">
        <v>16</v>
      </c>
      <c r="D102" s="46">
        <f t="shared" si="121"/>
        <v>46286</v>
      </c>
      <c r="E102" s="46">
        <f t="shared" si="122"/>
        <v>46287</v>
      </c>
      <c r="F102" s="46">
        <f t="shared" si="122"/>
        <v>46288</v>
      </c>
      <c r="G102" s="46">
        <f t="shared" si="122"/>
        <v>46289</v>
      </c>
      <c r="H102" s="46">
        <f t="shared" si="122"/>
        <v>46290</v>
      </c>
      <c r="I102" s="46">
        <f t="shared" si="122"/>
        <v>46291</v>
      </c>
      <c r="J102" s="46">
        <f t="shared" si="122"/>
        <v>46292</v>
      </c>
      <c r="K102" s="46">
        <f t="shared" si="122"/>
        <v>46293</v>
      </c>
      <c r="L102" s="46">
        <f t="shared" si="122"/>
        <v>46294</v>
      </c>
      <c r="M102" s="46">
        <f t="shared" si="122"/>
        <v>46295</v>
      </c>
      <c r="N102" s="46">
        <f t="shared" si="122"/>
        <v>46296</v>
      </c>
      <c r="O102" s="46">
        <f t="shared" si="122"/>
        <v>46297</v>
      </c>
      <c r="P102" s="46">
        <f t="shared" si="122"/>
        <v>46298</v>
      </c>
      <c r="Q102" s="46">
        <f t="shared" si="122"/>
        <v>46299</v>
      </c>
      <c r="R102" s="46">
        <f t="shared" si="122"/>
        <v>46300</v>
      </c>
      <c r="S102" s="46">
        <f t="shared" si="122"/>
        <v>46301</v>
      </c>
      <c r="T102" s="46">
        <f t="shared" si="122"/>
        <v>46302</v>
      </c>
      <c r="U102" s="46">
        <f t="shared" si="119"/>
        <v>46303</v>
      </c>
      <c r="V102" s="46">
        <f t="shared" si="119"/>
        <v>46304</v>
      </c>
      <c r="W102" s="46">
        <f t="shared" si="120"/>
        <v>46305</v>
      </c>
      <c r="X102" s="46">
        <f t="shared" si="120"/>
        <v>46306</v>
      </c>
      <c r="Y102" s="46">
        <f t="shared" si="120"/>
        <v>46307</v>
      </c>
      <c r="Z102" s="46">
        <f t="shared" si="120"/>
        <v>46308</v>
      </c>
      <c r="AA102" s="46">
        <f t="shared" si="120"/>
        <v>46309</v>
      </c>
      <c r="AB102" s="46">
        <f t="shared" si="120"/>
        <v>46310</v>
      </c>
      <c r="AC102" s="46">
        <f t="shared" si="120"/>
        <v>46311</v>
      </c>
      <c r="AD102" s="46">
        <f t="shared" si="120"/>
        <v>46312</v>
      </c>
      <c r="AE102" s="46">
        <f t="shared" si="120"/>
        <v>46313</v>
      </c>
      <c r="AF102" s="47"/>
      <c r="AG102" s="47"/>
      <c r="AH102" s="47"/>
      <c r="AI102" s="24" t="str">
        <f>'別紙１ (～24ヶ月以内) '!AI102</f>
        <v>１７
期
間
目</v>
      </c>
      <c r="AJ102" s="24" t="str">
        <f>'別紙１ (～24ヶ月以内) '!AJ102</f>
        <v/>
      </c>
      <c r="AK102" s="24"/>
      <c r="AL102" s="24"/>
      <c r="AM102" s="24" t="str">
        <f>'別紙１ (～24ヶ月以内) '!AM102</f>
        <v>１７
期
間
目</v>
      </c>
      <c r="AN102" s="24" t="str">
        <f>'別紙１ (～24ヶ月以内) '!AN102</f>
        <v/>
      </c>
      <c r="AO102" s="24"/>
      <c r="AP102" s="58"/>
      <c r="AQ102" s="109"/>
      <c r="AR102" s="109"/>
      <c r="AS102" s="19"/>
      <c r="AT102" s="19"/>
      <c r="AU102" s="19"/>
      <c r="AV102" s="19"/>
      <c r="AW102" s="19"/>
      <c r="AX102" s="19"/>
      <c r="AZ102" s="19"/>
      <c r="BG102" s="103"/>
    </row>
    <row r="103" spans="1:61" s="18" customFormat="1" ht="12.75" customHeight="1" x14ac:dyDescent="0.2">
      <c r="A103" s="47"/>
      <c r="B103" s="57"/>
      <c r="C103" s="45">
        <v>17</v>
      </c>
      <c r="D103" s="46">
        <f t="shared" si="121"/>
        <v>46314</v>
      </c>
      <c r="E103" s="46">
        <f t="shared" si="122"/>
        <v>46315</v>
      </c>
      <c r="F103" s="46">
        <f t="shared" si="122"/>
        <v>46316</v>
      </c>
      <c r="G103" s="46">
        <f t="shared" si="122"/>
        <v>46317</v>
      </c>
      <c r="H103" s="46">
        <f t="shared" si="122"/>
        <v>46318</v>
      </c>
      <c r="I103" s="46">
        <f t="shared" si="122"/>
        <v>46319</v>
      </c>
      <c r="J103" s="46">
        <f t="shared" si="122"/>
        <v>46320</v>
      </c>
      <c r="K103" s="46">
        <f t="shared" si="122"/>
        <v>46321</v>
      </c>
      <c r="L103" s="46">
        <f t="shared" si="122"/>
        <v>46322</v>
      </c>
      <c r="M103" s="46">
        <f t="shared" si="122"/>
        <v>46323</v>
      </c>
      <c r="N103" s="46">
        <f t="shared" si="122"/>
        <v>46324</v>
      </c>
      <c r="O103" s="46">
        <f t="shared" si="122"/>
        <v>46325</v>
      </c>
      <c r="P103" s="46">
        <f t="shared" si="122"/>
        <v>46326</v>
      </c>
      <c r="Q103" s="46">
        <f t="shared" si="122"/>
        <v>46327</v>
      </c>
      <c r="R103" s="46">
        <f t="shared" si="122"/>
        <v>46328</v>
      </c>
      <c r="S103" s="46">
        <f t="shared" si="122"/>
        <v>46329</v>
      </c>
      <c r="T103" s="46">
        <f t="shared" si="122"/>
        <v>46330</v>
      </c>
      <c r="U103" s="46">
        <f t="shared" ref="U103:AE118" si="123">T103+1</f>
        <v>46331</v>
      </c>
      <c r="V103" s="46">
        <f t="shared" si="123"/>
        <v>46332</v>
      </c>
      <c r="W103" s="46">
        <f t="shared" si="123"/>
        <v>46333</v>
      </c>
      <c r="X103" s="46">
        <f t="shared" si="123"/>
        <v>46334</v>
      </c>
      <c r="Y103" s="46">
        <f t="shared" si="123"/>
        <v>46335</v>
      </c>
      <c r="Z103" s="46">
        <f t="shared" si="123"/>
        <v>46336</v>
      </c>
      <c r="AA103" s="46">
        <f t="shared" si="123"/>
        <v>46337</v>
      </c>
      <c r="AB103" s="46">
        <f t="shared" si="123"/>
        <v>46338</v>
      </c>
      <c r="AC103" s="46">
        <f t="shared" si="123"/>
        <v>46339</v>
      </c>
      <c r="AD103" s="46">
        <f t="shared" si="123"/>
        <v>46340</v>
      </c>
      <c r="AE103" s="46">
        <f t="shared" si="123"/>
        <v>46341</v>
      </c>
      <c r="AF103" s="47"/>
      <c r="AG103" s="47"/>
      <c r="AH103" s="47"/>
      <c r="AI103" s="24" t="str">
        <f>'別紙１ (～24ヶ月以内) '!AI103</f>
        <v>１８
期
間
目</v>
      </c>
      <c r="AJ103" s="24" t="str">
        <f>'別紙１ (～24ヶ月以内) '!AJ103</f>
        <v/>
      </c>
      <c r="AK103" s="24"/>
      <c r="AL103" s="24"/>
      <c r="AM103" s="24" t="str">
        <f>'別紙１ (～24ヶ月以内) '!AM103</f>
        <v>１８
期
間
目</v>
      </c>
      <c r="AN103" s="24" t="str">
        <f>'別紙１ (～24ヶ月以内) '!AN103</f>
        <v/>
      </c>
      <c r="AO103" s="24"/>
      <c r="AP103" s="58"/>
      <c r="AQ103" s="109"/>
      <c r="AR103" s="109"/>
      <c r="AS103" s="19"/>
      <c r="AT103" s="19"/>
      <c r="AU103" s="19"/>
      <c r="AV103" s="19"/>
      <c r="AW103" s="19"/>
      <c r="AX103" s="19"/>
      <c r="AZ103" s="19"/>
      <c r="BG103" s="103"/>
    </row>
    <row r="104" spans="1:61" s="18" customFormat="1" ht="12.75" customHeight="1" x14ac:dyDescent="0.2">
      <c r="A104" s="47"/>
      <c r="B104" s="57"/>
      <c r="C104" s="45">
        <v>18</v>
      </c>
      <c r="D104" s="46">
        <f t="shared" si="121"/>
        <v>46342</v>
      </c>
      <c r="E104" s="46">
        <f t="shared" si="122"/>
        <v>46343</v>
      </c>
      <c r="F104" s="46">
        <f t="shared" si="122"/>
        <v>46344</v>
      </c>
      <c r="G104" s="46">
        <f t="shared" si="122"/>
        <v>46345</v>
      </c>
      <c r="H104" s="46">
        <f t="shared" si="122"/>
        <v>46346</v>
      </c>
      <c r="I104" s="46">
        <f t="shared" si="122"/>
        <v>46347</v>
      </c>
      <c r="J104" s="46">
        <f t="shared" si="122"/>
        <v>46348</v>
      </c>
      <c r="K104" s="46">
        <f t="shared" si="122"/>
        <v>46349</v>
      </c>
      <c r="L104" s="46">
        <f t="shared" si="122"/>
        <v>46350</v>
      </c>
      <c r="M104" s="46">
        <f t="shared" si="122"/>
        <v>46351</v>
      </c>
      <c r="N104" s="46">
        <f t="shared" si="122"/>
        <v>46352</v>
      </c>
      <c r="O104" s="46">
        <f t="shared" si="122"/>
        <v>46353</v>
      </c>
      <c r="P104" s="46">
        <f t="shared" si="122"/>
        <v>46354</v>
      </c>
      <c r="Q104" s="46">
        <f t="shared" si="122"/>
        <v>46355</v>
      </c>
      <c r="R104" s="46">
        <f t="shared" si="122"/>
        <v>46356</v>
      </c>
      <c r="S104" s="46">
        <f t="shared" si="122"/>
        <v>46357</v>
      </c>
      <c r="T104" s="46">
        <f t="shared" ref="Q104:AE119" si="124">S104+1</f>
        <v>46358</v>
      </c>
      <c r="U104" s="46">
        <f t="shared" si="124"/>
        <v>46359</v>
      </c>
      <c r="V104" s="46">
        <f t="shared" si="124"/>
        <v>46360</v>
      </c>
      <c r="W104" s="46">
        <f t="shared" si="124"/>
        <v>46361</v>
      </c>
      <c r="X104" s="46">
        <f t="shared" si="124"/>
        <v>46362</v>
      </c>
      <c r="Y104" s="46">
        <f t="shared" si="124"/>
        <v>46363</v>
      </c>
      <c r="Z104" s="46">
        <f t="shared" si="124"/>
        <v>46364</v>
      </c>
      <c r="AA104" s="46">
        <f t="shared" si="123"/>
        <v>46365</v>
      </c>
      <c r="AB104" s="46">
        <f t="shared" si="124"/>
        <v>46366</v>
      </c>
      <c r="AC104" s="46">
        <f t="shared" si="124"/>
        <v>46367</v>
      </c>
      <c r="AD104" s="46">
        <f t="shared" si="124"/>
        <v>46368</v>
      </c>
      <c r="AE104" s="46">
        <f t="shared" si="124"/>
        <v>46369</v>
      </c>
      <c r="AF104" s="47"/>
      <c r="AG104" s="47"/>
      <c r="AH104" s="47"/>
      <c r="AI104" s="24" t="str">
        <f>'別紙１ (～24ヶ月以内) '!AI104</f>
        <v>１９
期
間
目</v>
      </c>
      <c r="AJ104" s="24" t="str">
        <f>'別紙１ (～24ヶ月以内) '!AJ104</f>
        <v/>
      </c>
      <c r="AK104" s="24"/>
      <c r="AL104" s="24"/>
      <c r="AM104" s="24" t="str">
        <f>'別紙１ (～24ヶ月以内) '!AM104</f>
        <v>１９
期
間
目</v>
      </c>
      <c r="AN104" s="24" t="str">
        <f>'別紙１ (～24ヶ月以内) '!AN104</f>
        <v/>
      </c>
      <c r="AO104" s="24"/>
      <c r="AP104" s="58"/>
      <c r="AQ104" s="109"/>
      <c r="AR104" s="109"/>
      <c r="AS104" s="19"/>
      <c r="AT104" s="19"/>
      <c r="AU104" s="19"/>
      <c r="AV104" s="19"/>
      <c r="AW104" s="19"/>
      <c r="AX104" s="19"/>
      <c r="AZ104" s="19"/>
      <c r="BA104" s="19"/>
      <c r="BB104" s="19"/>
      <c r="BG104" s="103"/>
    </row>
    <row r="105" spans="1:61" s="18" customFormat="1" ht="12.75" customHeight="1" x14ac:dyDescent="0.2">
      <c r="A105" s="47"/>
      <c r="B105" s="57"/>
      <c r="C105" s="45">
        <v>19</v>
      </c>
      <c r="D105" s="46">
        <f t="shared" si="121"/>
        <v>46370</v>
      </c>
      <c r="E105" s="46">
        <f t="shared" ref="E105:T120" si="125">D105+1</f>
        <v>46371</v>
      </c>
      <c r="F105" s="46">
        <f t="shared" si="125"/>
        <v>46372</v>
      </c>
      <c r="G105" s="46">
        <f t="shared" si="125"/>
        <v>46373</v>
      </c>
      <c r="H105" s="46">
        <f t="shared" si="125"/>
        <v>46374</v>
      </c>
      <c r="I105" s="46">
        <f t="shared" si="125"/>
        <v>46375</v>
      </c>
      <c r="J105" s="46">
        <f t="shared" si="125"/>
        <v>46376</v>
      </c>
      <c r="K105" s="46">
        <f t="shared" si="125"/>
        <v>46377</v>
      </c>
      <c r="L105" s="46">
        <f t="shared" si="125"/>
        <v>46378</v>
      </c>
      <c r="M105" s="46">
        <f t="shared" si="125"/>
        <v>46379</v>
      </c>
      <c r="N105" s="46">
        <f t="shared" si="125"/>
        <v>46380</v>
      </c>
      <c r="O105" s="46">
        <f t="shared" si="125"/>
        <v>46381</v>
      </c>
      <c r="P105" s="46">
        <f t="shared" si="125"/>
        <v>46382</v>
      </c>
      <c r="Q105" s="46">
        <f t="shared" si="125"/>
        <v>46383</v>
      </c>
      <c r="R105" s="46">
        <f t="shared" si="125"/>
        <v>46384</v>
      </c>
      <c r="S105" s="46">
        <f t="shared" si="125"/>
        <v>46385</v>
      </c>
      <c r="T105" s="46">
        <f t="shared" si="125"/>
        <v>46386</v>
      </c>
      <c r="U105" s="46">
        <f t="shared" si="124"/>
        <v>46387</v>
      </c>
      <c r="V105" s="46">
        <f t="shared" si="124"/>
        <v>46388</v>
      </c>
      <c r="W105" s="46">
        <f t="shared" si="124"/>
        <v>46389</v>
      </c>
      <c r="X105" s="46">
        <f t="shared" si="124"/>
        <v>46390</v>
      </c>
      <c r="Y105" s="46">
        <f t="shared" si="124"/>
        <v>46391</v>
      </c>
      <c r="Z105" s="46">
        <f t="shared" si="124"/>
        <v>46392</v>
      </c>
      <c r="AA105" s="46">
        <f t="shared" si="123"/>
        <v>46393</v>
      </c>
      <c r="AB105" s="46">
        <f t="shared" si="124"/>
        <v>46394</v>
      </c>
      <c r="AC105" s="46">
        <f t="shared" si="124"/>
        <v>46395</v>
      </c>
      <c r="AD105" s="46">
        <f t="shared" si="124"/>
        <v>46396</v>
      </c>
      <c r="AE105" s="46">
        <f t="shared" si="124"/>
        <v>46397</v>
      </c>
      <c r="AF105" s="47"/>
      <c r="AG105" s="47"/>
      <c r="AH105" s="47"/>
      <c r="AI105" s="24" t="str">
        <f>'別紙１ (～24ヶ月以内) '!AI105</f>
        <v>２０
期
間
目</v>
      </c>
      <c r="AJ105" s="24" t="str">
        <f>'別紙１ (～24ヶ月以内) '!AJ105</f>
        <v/>
      </c>
      <c r="AK105" s="24"/>
      <c r="AL105" s="24"/>
      <c r="AM105" s="24" t="str">
        <f>'別紙１ (～24ヶ月以内) '!AM105</f>
        <v>２０
期
間
目</v>
      </c>
      <c r="AN105" s="24" t="str">
        <f>'別紙１ (～24ヶ月以内) '!AN105</f>
        <v/>
      </c>
      <c r="AO105" s="24"/>
      <c r="AP105" s="58"/>
      <c r="AQ105" s="109"/>
      <c r="AR105" s="109"/>
      <c r="AS105" s="19"/>
      <c r="AT105" s="19"/>
      <c r="AU105" s="19"/>
      <c r="AV105" s="19"/>
      <c r="AW105" s="19"/>
      <c r="AX105" s="19"/>
      <c r="AZ105" s="19"/>
      <c r="BA105" s="19"/>
      <c r="BB105" s="19"/>
      <c r="BG105" s="103"/>
    </row>
    <row r="106" spans="1:61" s="18" customFormat="1" ht="12.75" customHeight="1" x14ac:dyDescent="0.2">
      <c r="A106" s="47"/>
      <c r="B106" s="57"/>
      <c r="C106" s="45">
        <v>20</v>
      </c>
      <c r="D106" s="46">
        <f t="shared" si="121"/>
        <v>46398</v>
      </c>
      <c r="E106" s="46">
        <f t="shared" si="125"/>
        <v>46399</v>
      </c>
      <c r="F106" s="46">
        <f t="shared" si="125"/>
        <v>46400</v>
      </c>
      <c r="G106" s="46">
        <f t="shared" si="125"/>
        <v>46401</v>
      </c>
      <c r="H106" s="46">
        <f t="shared" si="125"/>
        <v>46402</v>
      </c>
      <c r="I106" s="46">
        <f t="shared" si="125"/>
        <v>46403</v>
      </c>
      <c r="J106" s="46">
        <f t="shared" si="125"/>
        <v>46404</v>
      </c>
      <c r="K106" s="46">
        <f t="shared" si="125"/>
        <v>46405</v>
      </c>
      <c r="L106" s="46">
        <f t="shared" si="125"/>
        <v>46406</v>
      </c>
      <c r="M106" s="46">
        <f t="shared" si="125"/>
        <v>46407</v>
      </c>
      <c r="N106" s="46">
        <f t="shared" si="125"/>
        <v>46408</v>
      </c>
      <c r="O106" s="46">
        <f t="shared" si="125"/>
        <v>46409</v>
      </c>
      <c r="P106" s="46">
        <f t="shared" si="125"/>
        <v>46410</v>
      </c>
      <c r="Q106" s="46">
        <f t="shared" si="125"/>
        <v>46411</v>
      </c>
      <c r="R106" s="46">
        <f t="shared" si="125"/>
        <v>46412</v>
      </c>
      <c r="S106" s="46">
        <f t="shared" si="125"/>
        <v>46413</v>
      </c>
      <c r="T106" s="46">
        <f t="shared" si="125"/>
        <v>46414</v>
      </c>
      <c r="U106" s="46">
        <f t="shared" si="124"/>
        <v>46415</v>
      </c>
      <c r="V106" s="46">
        <f t="shared" si="124"/>
        <v>46416</v>
      </c>
      <c r="W106" s="46">
        <f t="shared" si="124"/>
        <v>46417</v>
      </c>
      <c r="X106" s="46">
        <f t="shared" si="124"/>
        <v>46418</v>
      </c>
      <c r="Y106" s="46">
        <f t="shared" si="124"/>
        <v>46419</v>
      </c>
      <c r="Z106" s="46">
        <f t="shared" si="124"/>
        <v>46420</v>
      </c>
      <c r="AA106" s="46">
        <f t="shared" si="123"/>
        <v>46421</v>
      </c>
      <c r="AB106" s="46">
        <f t="shared" si="124"/>
        <v>46422</v>
      </c>
      <c r="AC106" s="46">
        <f t="shared" si="124"/>
        <v>46423</v>
      </c>
      <c r="AD106" s="46">
        <f t="shared" si="124"/>
        <v>46424</v>
      </c>
      <c r="AE106" s="46">
        <f t="shared" si="124"/>
        <v>46425</v>
      </c>
      <c r="AF106" s="47"/>
      <c r="AG106" s="47"/>
      <c r="AH106" s="47"/>
      <c r="AI106" s="24" t="str">
        <f>'別紙１ (～24ヶ月以内) '!AI106</f>
        <v>２１
期
間
目</v>
      </c>
      <c r="AJ106" s="24" t="str">
        <f>'別紙１ (～24ヶ月以内) '!AJ106</f>
        <v/>
      </c>
      <c r="AK106" s="24"/>
      <c r="AL106" s="24"/>
      <c r="AM106" s="24" t="str">
        <f>'別紙１ (～24ヶ月以内) '!AM106</f>
        <v>２１
期
間
目</v>
      </c>
      <c r="AN106" s="24" t="str">
        <f>'別紙１ (～24ヶ月以内) '!AN106</f>
        <v/>
      </c>
      <c r="AO106" s="24"/>
      <c r="AP106" s="58"/>
      <c r="AQ106" s="19"/>
      <c r="AR106" s="19"/>
      <c r="AS106" s="19"/>
      <c r="AT106" s="19"/>
      <c r="AU106" s="19"/>
      <c r="AV106" s="19"/>
      <c r="AW106" s="19"/>
      <c r="AX106" s="19"/>
      <c r="AZ106" s="19"/>
      <c r="BA106" s="19"/>
      <c r="BB106" s="19"/>
      <c r="BC106" s="19"/>
      <c r="BG106" s="103"/>
    </row>
    <row r="107" spans="1:61" s="18" customFormat="1" ht="12.75" customHeight="1" x14ac:dyDescent="0.2">
      <c r="A107" s="47"/>
      <c r="B107" s="57"/>
      <c r="C107" s="45">
        <v>21</v>
      </c>
      <c r="D107" s="46">
        <f t="shared" si="121"/>
        <v>46426</v>
      </c>
      <c r="E107" s="46">
        <f t="shared" si="125"/>
        <v>46427</v>
      </c>
      <c r="F107" s="46">
        <f t="shared" si="125"/>
        <v>46428</v>
      </c>
      <c r="G107" s="46">
        <f t="shared" si="125"/>
        <v>46429</v>
      </c>
      <c r="H107" s="46">
        <f t="shared" si="125"/>
        <v>46430</v>
      </c>
      <c r="I107" s="46">
        <f t="shared" si="125"/>
        <v>46431</v>
      </c>
      <c r="J107" s="46">
        <f t="shared" si="125"/>
        <v>46432</v>
      </c>
      <c r="K107" s="46">
        <f t="shared" si="125"/>
        <v>46433</v>
      </c>
      <c r="L107" s="46">
        <f t="shared" si="125"/>
        <v>46434</v>
      </c>
      <c r="M107" s="46">
        <f t="shared" si="125"/>
        <v>46435</v>
      </c>
      <c r="N107" s="46">
        <f t="shared" si="125"/>
        <v>46436</v>
      </c>
      <c r="O107" s="46">
        <f t="shared" si="125"/>
        <v>46437</v>
      </c>
      <c r="P107" s="46">
        <f t="shared" si="125"/>
        <v>46438</v>
      </c>
      <c r="Q107" s="46">
        <f t="shared" si="125"/>
        <v>46439</v>
      </c>
      <c r="R107" s="46">
        <f t="shared" si="125"/>
        <v>46440</v>
      </c>
      <c r="S107" s="46">
        <f t="shared" si="125"/>
        <v>46441</v>
      </c>
      <c r="T107" s="46">
        <f t="shared" si="125"/>
        <v>46442</v>
      </c>
      <c r="U107" s="46">
        <f t="shared" si="124"/>
        <v>46443</v>
      </c>
      <c r="V107" s="46">
        <f t="shared" si="124"/>
        <v>46444</v>
      </c>
      <c r="W107" s="46">
        <f t="shared" si="124"/>
        <v>46445</v>
      </c>
      <c r="X107" s="46">
        <f t="shared" si="124"/>
        <v>46446</v>
      </c>
      <c r="Y107" s="46">
        <f t="shared" si="124"/>
        <v>46447</v>
      </c>
      <c r="Z107" s="46">
        <f t="shared" si="124"/>
        <v>46448</v>
      </c>
      <c r="AA107" s="46">
        <f t="shared" si="123"/>
        <v>46449</v>
      </c>
      <c r="AB107" s="46">
        <f t="shared" si="124"/>
        <v>46450</v>
      </c>
      <c r="AC107" s="46">
        <f t="shared" si="124"/>
        <v>46451</v>
      </c>
      <c r="AD107" s="46">
        <f t="shared" si="124"/>
        <v>46452</v>
      </c>
      <c r="AE107" s="46">
        <f t="shared" si="124"/>
        <v>46453</v>
      </c>
      <c r="AF107" s="47"/>
      <c r="AG107" s="47"/>
      <c r="AH107" s="47"/>
      <c r="AI107" s="24" t="str">
        <f>'別紙１ (～24ヶ月以内) '!AI107</f>
        <v>２２
期
間
目</v>
      </c>
      <c r="AJ107" s="24" t="str">
        <f>'別紙１ (～24ヶ月以内) '!AJ107</f>
        <v/>
      </c>
      <c r="AK107" s="24"/>
      <c r="AL107" s="24"/>
      <c r="AM107" s="24" t="str">
        <f>'別紙１ (～24ヶ月以内) '!AM107</f>
        <v>２２
期
間
目</v>
      </c>
      <c r="AN107" s="24" t="str">
        <f>'別紙１ (～24ヶ月以内) '!AN107</f>
        <v/>
      </c>
      <c r="AO107" s="24"/>
      <c r="AP107" s="58"/>
      <c r="AQ107" s="19"/>
      <c r="AR107" s="19"/>
      <c r="AS107" s="19"/>
      <c r="AT107" s="19"/>
      <c r="AU107" s="19"/>
      <c r="AV107" s="19"/>
      <c r="AW107" s="19"/>
      <c r="AX107" s="19"/>
      <c r="AZ107" s="19"/>
      <c r="BA107" s="19"/>
      <c r="BB107" s="19"/>
      <c r="BC107" s="19"/>
      <c r="BG107" s="103"/>
    </row>
    <row r="108" spans="1:61" s="18" customFormat="1" ht="12.75" customHeight="1" x14ac:dyDescent="0.2">
      <c r="A108" s="44"/>
      <c r="B108" s="57"/>
      <c r="C108" s="45">
        <v>22</v>
      </c>
      <c r="D108" s="46">
        <f t="shared" si="121"/>
        <v>46454</v>
      </c>
      <c r="E108" s="46">
        <f t="shared" si="125"/>
        <v>46455</v>
      </c>
      <c r="F108" s="46">
        <f t="shared" si="125"/>
        <v>46456</v>
      </c>
      <c r="G108" s="46">
        <f t="shared" si="125"/>
        <v>46457</v>
      </c>
      <c r="H108" s="46">
        <f t="shared" si="125"/>
        <v>46458</v>
      </c>
      <c r="I108" s="46">
        <f t="shared" si="125"/>
        <v>46459</v>
      </c>
      <c r="J108" s="46">
        <f t="shared" si="125"/>
        <v>46460</v>
      </c>
      <c r="K108" s="46">
        <f t="shared" si="125"/>
        <v>46461</v>
      </c>
      <c r="L108" s="46">
        <f t="shared" si="125"/>
        <v>46462</v>
      </c>
      <c r="M108" s="46">
        <f t="shared" si="125"/>
        <v>46463</v>
      </c>
      <c r="N108" s="46">
        <f t="shared" si="125"/>
        <v>46464</v>
      </c>
      <c r="O108" s="46">
        <f t="shared" si="125"/>
        <v>46465</v>
      </c>
      <c r="P108" s="46">
        <f t="shared" si="125"/>
        <v>46466</v>
      </c>
      <c r="Q108" s="46">
        <f t="shared" si="125"/>
        <v>46467</v>
      </c>
      <c r="R108" s="46">
        <f t="shared" si="125"/>
        <v>46468</v>
      </c>
      <c r="S108" s="46">
        <f t="shared" si="125"/>
        <v>46469</v>
      </c>
      <c r="T108" s="46">
        <f t="shared" si="125"/>
        <v>46470</v>
      </c>
      <c r="U108" s="46">
        <f t="shared" si="124"/>
        <v>46471</v>
      </c>
      <c r="V108" s="46">
        <f t="shared" si="124"/>
        <v>46472</v>
      </c>
      <c r="W108" s="46">
        <f t="shared" si="124"/>
        <v>46473</v>
      </c>
      <c r="X108" s="46">
        <f t="shared" si="124"/>
        <v>46474</v>
      </c>
      <c r="Y108" s="46">
        <f t="shared" si="124"/>
        <v>46475</v>
      </c>
      <c r="Z108" s="46">
        <f t="shared" si="124"/>
        <v>46476</v>
      </c>
      <c r="AA108" s="46">
        <f t="shared" si="123"/>
        <v>46477</v>
      </c>
      <c r="AB108" s="46">
        <f t="shared" si="124"/>
        <v>46478</v>
      </c>
      <c r="AC108" s="46">
        <f t="shared" si="124"/>
        <v>46479</v>
      </c>
      <c r="AD108" s="46">
        <f t="shared" si="124"/>
        <v>46480</v>
      </c>
      <c r="AE108" s="46">
        <f t="shared" si="124"/>
        <v>46481</v>
      </c>
      <c r="AF108" s="44"/>
      <c r="AG108" s="44"/>
      <c r="AH108" s="44"/>
      <c r="AI108" s="24" t="str">
        <f>'別紙１ (～24ヶ月以内) '!AI108</f>
        <v>２３
期
間
目</v>
      </c>
      <c r="AJ108" s="24" t="str">
        <f>'別紙１ (～24ヶ月以内) '!AJ108</f>
        <v/>
      </c>
      <c r="AK108" s="24"/>
      <c r="AL108" s="24"/>
      <c r="AM108" s="24" t="str">
        <f>'別紙１ (～24ヶ月以内) '!AM108</f>
        <v>２３
期
間
目</v>
      </c>
      <c r="AN108" s="24" t="str">
        <f>'別紙１ (～24ヶ月以内) '!AN108</f>
        <v/>
      </c>
      <c r="AO108" s="24"/>
      <c r="AP108" s="58"/>
      <c r="AQ108" s="19"/>
      <c r="AT108" s="19"/>
      <c r="AU108" s="19"/>
      <c r="AV108" s="19"/>
      <c r="AW108" s="19"/>
      <c r="AX108" s="19"/>
      <c r="AZ108" s="19"/>
      <c r="BA108" s="19"/>
      <c r="BB108" s="19"/>
      <c r="BC108" s="19"/>
      <c r="BG108" s="103"/>
    </row>
    <row r="109" spans="1:61" s="18" customFormat="1" ht="12.75" customHeight="1" x14ac:dyDescent="0.2">
      <c r="A109" s="44"/>
      <c r="B109" s="57"/>
      <c r="C109" s="45">
        <v>23</v>
      </c>
      <c r="D109" s="46">
        <f t="shared" si="121"/>
        <v>46482</v>
      </c>
      <c r="E109" s="46">
        <f t="shared" si="125"/>
        <v>46483</v>
      </c>
      <c r="F109" s="46">
        <f t="shared" si="125"/>
        <v>46484</v>
      </c>
      <c r="G109" s="46">
        <f t="shared" si="125"/>
        <v>46485</v>
      </c>
      <c r="H109" s="46">
        <f t="shared" si="125"/>
        <v>46486</v>
      </c>
      <c r="I109" s="46">
        <f t="shared" si="125"/>
        <v>46487</v>
      </c>
      <c r="J109" s="46">
        <f t="shared" si="125"/>
        <v>46488</v>
      </c>
      <c r="K109" s="46">
        <f t="shared" si="125"/>
        <v>46489</v>
      </c>
      <c r="L109" s="46">
        <f t="shared" si="125"/>
        <v>46490</v>
      </c>
      <c r="M109" s="46">
        <f t="shared" si="125"/>
        <v>46491</v>
      </c>
      <c r="N109" s="46">
        <f t="shared" si="125"/>
        <v>46492</v>
      </c>
      <c r="O109" s="46">
        <f t="shared" si="125"/>
        <v>46493</v>
      </c>
      <c r="P109" s="46">
        <f t="shared" si="125"/>
        <v>46494</v>
      </c>
      <c r="Q109" s="46">
        <f t="shared" si="124"/>
        <v>46495</v>
      </c>
      <c r="R109" s="46">
        <f t="shared" si="124"/>
        <v>46496</v>
      </c>
      <c r="S109" s="46">
        <f t="shared" si="124"/>
        <v>46497</v>
      </c>
      <c r="T109" s="46">
        <f t="shared" si="124"/>
        <v>46498</v>
      </c>
      <c r="U109" s="46">
        <f t="shared" si="124"/>
        <v>46499</v>
      </c>
      <c r="V109" s="46">
        <f t="shared" si="124"/>
        <v>46500</v>
      </c>
      <c r="W109" s="46">
        <f t="shared" si="124"/>
        <v>46501</v>
      </c>
      <c r="X109" s="46">
        <f t="shared" si="124"/>
        <v>46502</v>
      </c>
      <c r="Y109" s="46">
        <f t="shared" si="124"/>
        <v>46503</v>
      </c>
      <c r="Z109" s="46">
        <f t="shared" si="124"/>
        <v>46504</v>
      </c>
      <c r="AA109" s="46">
        <f t="shared" si="123"/>
        <v>46505</v>
      </c>
      <c r="AB109" s="46">
        <f t="shared" si="124"/>
        <v>46506</v>
      </c>
      <c r="AC109" s="46">
        <f t="shared" si="124"/>
        <v>46507</v>
      </c>
      <c r="AD109" s="46">
        <f t="shared" si="124"/>
        <v>46508</v>
      </c>
      <c r="AE109" s="46">
        <f t="shared" si="124"/>
        <v>46509</v>
      </c>
      <c r="AF109" s="44"/>
      <c r="AG109" s="44"/>
      <c r="AH109" s="44"/>
      <c r="AI109" s="135" t="str">
        <f>'別紙１ (～24ヶ月以内) '!AI109</f>
        <v>２４
期
間
目</v>
      </c>
      <c r="AJ109" s="135" t="str">
        <f>'別紙１ (～24ヶ月以内) '!AJ109</f>
        <v/>
      </c>
      <c r="AK109" s="135"/>
      <c r="AL109" s="135"/>
      <c r="AM109" s="135" t="str">
        <f>'別紙１ (～24ヶ月以内) '!AM109</f>
        <v>２４
期
間
目</v>
      </c>
      <c r="AN109" s="135" t="str">
        <f>'別紙１ (～24ヶ月以内) '!AN109</f>
        <v/>
      </c>
      <c r="AO109" s="135"/>
      <c r="AP109" s="58"/>
      <c r="AY109" s="19"/>
      <c r="AZ109" s="19"/>
      <c r="BA109" s="19"/>
      <c r="BB109" s="19"/>
      <c r="BC109" s="19"/>
      <c r="BD109" s="19"/>
      <c r="BE109" s="19"/>
      <c r="BF109" s="19"/>
      <c r="BG109" s="104"/>
      <c r="BH109" s="19"/>
      <c r="BI109" s="19"/>
    </row>
    <row r="110" spans="1:61" s="18" customFormat="1" ht="12.75" customHeight="1" x14ac:dyDescent="0.2">
      <c r="A110" s="44"/>
      <c r="B110" s="57"/>
      <c r="C110" s="45">
        <v>24</v>
      </c>
      <c r="D110" s="46">
        <f t="shared" si="121"/>
        <v>46510</v>
      </c>
      <c r="E110" s="46">
        <f t="shared" si="125"/>
        <v>46511</v>
      </c>
      <c r="F110" s="46">
        <f t="shared" si="125"/>
        <v>46512</v>
      </c>
      <c r="G110" s="46">
        <f t="shared" si="125"/>
        <v>46513</v>
      </c>
      <c r="H110" s="46">
        <f t="shared" si="125"/>
        <v>46514</v>
      </c>
      <c r="I110" s="46">
        <f t="shared" si="125"/>
        <v>46515</v>
      </c>
      <c r="J110" s="46">
        <f t="shared" si="125"/>
        <v>46516</v>
      </c>
      <c r="K110" s="46">
        <f t="shared" si="125"/>
        <v>46517</v>
      </c>
      <c r="L110" s="46">
        <f t="shared" si="125"/>
        <v>46518</v>
      </c>
      <c r="M110" s="46">
        <f t="shared" si="125"/>
        <v>46519</v>
      </c>
      <c r="N110" s="46">
        <f t="shared" si="125"/>
        <v>46520</v>
      </c>
      <c r="O110" s="46">
        <f t="shared" si="125"/>
        <v>46521</v>
      </c>
      <c r="P110" s="46">
        <f t="shared" si="125"/>
        <v>46522</v>
      </c>
      <c r="Q110" s="46">
        <f t="shared" si="124"/>
        <v>46523</v>
      </c>
      <c r="R110" s="46">
        <f t="shared" si="124"/>
        <v>46524</v>
      </c>
      <c r="S110" s="46">
        <f t="shared" si="124"/>
        <v>46525</v>
      </c>
      <c r="T110" s="46">
        <f t="shared" si="124"/>
        <v>46526</v>
      </c>
      <c r="U110" s="46">
        <f t="shared" si="124"/>
        <v>46527</v>
      </c>
      <c r="V110" s="46">
        <f t="shared" si="124"/>
        <v>46528</v>
      </c>
      <c r="W110" s="46">
        <f t="shared" si="124"/>
        <v>46529</v>
      </c>
      <c r="X110" s="46">
        <f t="shared" si="124"/>
        <v>46530</v>
      </c>
      <c r="Y110" s="46">
        <f t="shared" si="124"/>
        <v>46531</v>
      </c>
      <c r="Z110" s="46">
        <f t="shared" si="124"/>
        <v>46532</v>
      </c>
      <c r="AA110" s="46">
        <f t="shared" si="123"/>
        <v>46533</v>
      </c>
      <c r="AB110" s="46">
        <f t="shared" si="124"/>
        <v>46534</v>
      </c>
      <c r="AC110" s="46">
        <f t="shared" si="124"/>
        <v>46535</v>
      </c>
      <c r="AD110" s="46">
        <f t="shared" si="124"/>
        <v>46536</v>
      </c>
      <c r="AE110" s="46">
        <f t="shared" si="124"/>
        <v>46537</v>
      </c>
      <c r="AF110" s="44"/>
      <c r="AG110" s="44"/>
      <c r="AH110" s="44"/>
      <c r="AI110" s="107" t="str">
        <f>B12</f>
        <v>２５
期
間
目</v>
      </c>
      <c r="AJ110" s="133" t="str">
        <f>AY18</f>
        <v/>
      </c>
      <c r="AK110" s="47"/>
      <c r="AL110" s="47"/>
      <c r="AM110" s="107" t="str">
        <f t="shared" ref="AM110:AM117" si="126">AI110</f>
        <v>２５
期
間
目</v>
      </c>
      <c r="AN110" s="107" t="str">
        <f>IF(COUNTIF(AI18:AU18,"未達成")&gt;=1,"未達成","")</f>
        <v/>
      </c>
      <c r="AO110" s="47"/>
      <c r="AP110" s="58"/>
      <c r="AY110" s="19"/>
      <c r="AZ110" s="19"/>
      <c r="BA110" s="19"/>
      <c r="BB110" s="19"/>
      <c r="BC110" s="19"/>
      <c r="BD110" s="19"/>
      <c r="BE110" s="19"/>
      <c r="BF110" s="19"/>
      <c r="BG110" s="104"/>
      <c r="BH110" s="19"/>
      <c r="BI110" s="19"/>
    </row>
    <row r="111" spans="1:61" s="19" customFormat="1" ht="12.75" customHeight="1" x14ac:dyDescent="0.2">
      <c r="A111" s="44"/>
      <c r="B111" s="57"/>
      <c r="C111" s="45">
        <v>25</v>
      </c>
      <c r="D111" s="46">
        <f t="shared" si="121"/>
        <v>46538</v>
      </c>
      <c r="E111" s="46">
        <f t="shared" si="125"/>
        <v>46539</v>
      </c>
      <c r="F111" s="46">
        <f t="shared" si="125"/>
        <v>46540</v>
      </c>
      <c r="G111" s="46">
        <f>F111+1</f>
        <v>46541</v>
      </c>
      <c r="H111" s="46">
        <f t="shared" si="125"/>
        <v>46542</v>
      </c>
      <c r="I111" s="46">
        <f t="shared" si="125"/>
        <v>46543</v>
      </c>
      <c r="J111" s="46">
        <f t="shared" si="125"/>
        <v>46544</v>
      </c>
      <c r="K111" s="46">
        <f t="shared" si="125"/>
        <v>46545</v>
      </c>
      <c r="L111" s="46">
        <f t="shared" si="125"/>
        <v>46546</v>
      </c>
      <c r="M111" s="46">
        <f t="shared" si="125"/>
        <v>46547</v>
      </c>
      <c r="N111" s="46">
        <f t="shared" si="125"/>
        <v>46548</v>
      </c>
      <c r="O111" s="46">
        <f t="shared" si="125"/>
        <v>46549</v>
      </c>
      <c r="P111" s="46">
        <f t="shared" si="125"/>
        <v>46550</v>
      </c>
      <c r="Q111" s="46">
        <f t="shared" si="124"/>
        <v>46551</v>
      </c>
      <c r="R111" s="46">
        <f t="shared" si="124"/>
        <v>46552</v>
      </c>
      <c r="S111" s="46">
        <f t="shared" si="124"/>
        <v>46553</v>
      </c>
      <c r="T111" s="46">
        <f t="shared" si="124"/>
        <v>46554</v>
      </c>
      <c r="U111" s="46">
        <f t="shared" si="124"/>
        <v>46555</v>
      </c>
      <c r="V111" s="46">
        <f t="shared" si="124"/>
        <v>46556</v>
      </c>
      <c r="W111" s="46">
        <f t="shared" si="124"/>
        <v>46557</v>
      </c>
      <c r="X111" s="46">
        <f t="shared" si="124"/>
        <v>46558</v>
      </c>
      <c r="Y111" s="46">
        <f t="shared" si="124"/>
        <v>46559</v>
      </c>
      <c r="Z111" s="46">
        <f t="shared" si="124"/>
        <v>46560</v>
      </c>
      <c r="AA111" s="46">
        <f t="shared" si="123"/>
        <v>46561</v>
      </c>
      <c r="AB111" s="46">
        <f t="shared" si="124"/>
        <v>46562</v>
      </c>
      <c r="AC111" s="46">
        <f t="shared" si="124"/>
        <v>46563</v>
      </c>
      <c r="AD111" s="46">
        <f t="shared" si="124"/>
        <v>46564</v>
      </c>
      <c r="AE111" s="46">
        <f t="shared" si="124"/>
        <v>46565</v>
      </c>
      <c r="AF111" s="44"/>
      <c r="AG111" s="44"/>
      <c r="AH111" s="44"/>
      <c r="AI111" s="107" t="str">
        <f>B19</f>
        <v>２６
期
間
目</v>
      </c>
      <c r="AJ111" s="133" t="str">
        <f>AY25</f>
        <v/>
      </c>
      <c r="AK111" s="47"/>
      <c r="AL111" s="47"/>
      <c r="AM111" s="107" t="str">
        <f t="shared" si="126"/>
        <v>２６
期
間
目</v>
      </c>
      <c r="AN111" s="107" t="str">
        <f>IF(COUNTIF(AI25:AU25,"未達成")&gt;=1,"未達成","")</f>
        <v/>
      </c>
      <c r="AO111" s="47"/>
      <c r="AP111" s="56"/>
      <c r="AQ111" s="18"/>
      <c r="AR111" s="18"/>
      <c r="AS111" s="18"/>
      <c r="AT111" s="18"/>
      <c r="AU111" s="18"/>
      <c r="AV111" s="18"/>
      <c r="AW111" s="18"/>
      <c r="AX111" s="18"/>
      <c r="BG111" s="104"/>
    </row>
    <row r="112" spans="1:61" s="19" customFormat="1" ht="12.75" customHeight="1" x14ac:dyDescent="0.2">
      <c r="A112" s="44"/>
      <c r="B112" s="57"/>
      <c r="C112" s="45">
        <v>26</v>
      </c>
      <c r="D112" s="46">
        <f t="shared" si="121"/>
        <v>46566</v>
      </c>
      <c r="E112" s="46">
        <f t="shared" si="125"/>
        <v>46567</v>
      </c>
      <c r="F112" s="46">
        <f t="shared" si="125"/>
        <v>46568</v>
      </c>
      <c r="G112" s="46">
        <f t="shared" si="125"/>
        <v>46569</v>
      </c>
      <c r="H112" s="46">
        <f t="shared" si="125"/>
        <v>46570</v>
      </c>
      <c r="I112" s="46">
        <f t="shared" si="125"/>
        <v>46571</v>
      </c>
      <c r="J112" s="46">
        <f t="shared" si="125"/>
        <v>46572</v>
      </c>
      <c r="K112" s="46">
        <f t="shared" si="125"/>
        <v>46573</v>
      </c>
      <c r="L112" s="46">
        <f t="shared" si="125"/>
        <v>46574</v>
      </c>
      <c r="M112" s="46">
        <f t="shared" si="125"/>
        <v>46575</v>
      </c>
      <c r="N112" s="46">
        <f t="shared" si="125"/>
        <v>46576</v>
      </c>
      <c r="O112" s="46">
        <f t="shared" si="125"/>
        <v>46577</v>
      </c>
      <c r="P112" s="46">
        <f t="shared" si="125"/>
        <v>46578</v>
      </c>
      <c r="Q112" s="46">
        <f t="shared" si="124"/>
        <v>46579</v>
      </c>
      <c r="R112" s="46">
        <f t="shared" si="124"/>
        <v>46580</v>
      </c>
      <c r="S112" s="46">
        <f t="shared" si="124"/>
        <v>46581</v>
      </c>
      <c r="T112" s="46">
        <f t="shared" si="124"/>
        <v>46582</v>
      </c>
      <c r="U112" s="46">
        <f t="shared" si="124"/>
        <v>46583</v>
      </c>
      <c r="V112" s="46">
        <f t="shared" si="124"/>
        <v>46584</v>
      </c>
      <c r="W112" s="46">
        <f t="shared" si="124"/>
        <v>46585</v>
      </c>
      <c r="X112" s="46">
        <f t="shared" si="124"/>
        <v>46586</v>
      </c>
      <c r="Y112" s="46">
        <f t="shared" si="124"/>
        <v>46587</v>
      </c>
      <c r="Z112" s="46">
        <f t="shared" si="124"/>
        <v>46588</v>
      </c>
      <c r="AA112" s="46">
        <f t="shared" si="123"/>
        <v>46589</v>
      </c>
      <c r="AB112" s="46">
        <f t="shared" si="124"/>
        <v>46590</v>
      </c>
      <c r="AC112" s="46">
        <f t="shared" si="124"/>
        <v>46591</v>
      </c>
      <c r="AD112" s="46">
        <f t="shared" si="124"/>
        <v>46592</v>
      </c>
      <c r="AE112" s="46">
        <f t="shared" si="124"/>
        <v>46593</v>
      </c>
      <c r="AF112" s="44"/>
      <c r="AG112" s="44"/>
      <c r="AH112" s="44"/>
      <c r="AI112" s="107" t="str">
        <f>B26</f>
        <v>２７
期
間
目</v>
      </c>
      <c r="AJ112" s="133" t="str">
        <f>AY32</f>
        <v/>
      </c>
      <c r="AK112" s="44"/>
      <c r="AL112" s="44"/>
      <c r="AM112" s="107" t="str">
        <f t="shared" si="126"/>
        <v>２７
期
間
目</v>
      </c>
      <c r="AN112" s="107" t="str">
        <f>IF(COUNTIF(AI32:AU32,"未達成")&gt;=1,"未達成","")</f>
        <v/>
      </c>
      <c r="AO112" s="44"/>
      <c r="AP112" s="56"/>
      <c r="AQ112" s="18"/>
      <c r="AR112" s="18"/>
      <c r="AS112" s="18"/>
      <c r="AT112" s="18"/>
      <c r="AU112" s="18"/>
      <c r="AV112" s="18"/>
      <c r="AW112" s="18"/>
      <c r="AX112" s="18"/>
      <c r="BG112" s="104"/>
    </row>
    <row r="113" spans="1:59" s="19" customFormat="1" ht="12.75" customHeight="1" x14ac:dyDescent="0.2">
      <c r="A113" s="44"/>
      <c r="B113" s="57"/>
      <c r="C113" s="45">
        <v>27</v>
      </c>
      <c r="D113" s="46">
        <f t="shared" si="121"/>
        <v>46594</v>
      </c>
      <c r="E113" s="46">
        <f t="shared" si="125"/>
        <v>46595</v>
      </c>
      <c r="F113" s="46">
        <f t="shared" si="125"/>
        <v>46596</v>
      </c>
      <c r="G113" s="46">
        <f t="shared" si="125"/>
        <v>46597</v>
      </c>
      <c r="H113" s="46">
        <f t="shared" si="125"/>
        <v>46598</v>
      </c>
      <c r="I113" s="46">
        <f t="shared" si="125"/>
        <v>46599</v>
      </c>
      <c r="J113" s="46">
        <f t="shared" si="125"/>
        <v>46600</v>
      </c>
      <c r="K113" s="46">
        <f t="shared" si="125"/>
        <v>46601</v>
      </c>
      <c r="L113" s="46">
        <f t="shared" si="125"/>
        <v>46602</v>
      </c>
      <c r="M113" s="46">
        <f t="shared" si="125"/>
        <v>46603</v>
      </c>
      <c r="N113" s="46">
        <f t="shared" si="125"/>
        <v>46604</v>
      </c>
      <c r="O113" s="46">
        <f t="shared" si="125"/>
        <v>46605</v>
      </c>
      <c r="P113" s="46">
        <f t="shared" si="125"/>
        <v>46606</v>
      </c>
      <c r="Q113" s="46">
        <f t="shared" si="124"/>
        <v>46607</v>
      </c>
      <c r="R113" s="46">
        <f t="shared" si="124"/>
        <v>46608</v>
      </c>
      <c r="S113" s="46">
        <f t="shared" si="124"/>
        <v>46609</v>
      </c>
      <c r="T113" s="46">
        <f t="shared" si="124"/>
        <v>46610</v>
      </c>
      <c r="U113" s="46">
        <f t="shared" si="124"/>
        <v>46611</v>
      </c>
      <c r="V113" s="46">
        <f t="shared" si="124"/>
        <v>46612</v>
      </c>
      <c r="W113" s="46">
        <f t="shared" si="124"/>
        <v>46613</v>
      </c>
      <c r="X113" s="46">
        <f t="shared" si="124"/>
        <v>46614</v>
      </c>
      <c r="Y113" s="46">
        <f t="shared" si="124"/>
        <v>46615</v>
      </c>
      <c r="Z113" s="46">
        <f t="shared" si="124"/>
        <v>46616</v>
      </c>
      <c r="AA113" s="46">
        <f t="shared" si="123"/>
        <v>46617</v>
      </c>
      <c r="AB113" s="46">
        <f t="shared" si="124"/>
        <v>46618</v>
      </c>
      <c r="AC113" s="46">
        <f t="shared" si="124"/>
        <v>46619</v>
      </c>
      <c r="AD113" s="46">
        <f t="shared" si="124"/>
        <v>46620</v>
      </c>
      <c r="AE113" s="46">
        <f t="shared" si="124"/>
        <v>46621</v>
      </c>
      <c r="AF113" s="44"/>
      <c r="AG113" s="44"/>
      <c r="AH113" s="44"/>
      <c r="AI113" s="107" t="str">
        <f>B33</f>
        <v>２８
期
間
目</v>
      </c>
      <c r="AJ113" s="133" t="str">
        <f>AY39</f>
        <v/>
      </c>
      <c r="AK113" s="44"/>
      <c r="AL113" s="44"/>
      <c r="AM113" s="107" t="str">
        <f t="shared" si="126"/>
        <v>２８
期
間
目</v>
      </c>
      <c r="AN113" s="107" t="str">
        <f>IF(COUNTIF(AI39:AU39,"未達成")&gt;=1,"未達成","")</f>
        <v/>
      </c>
      <c r="AO113" s="44"/>
      <c r="AP113" s="56"/>
      <c r="AQ113" s="18"/>
      <c r="AR113" s="18"/>
      <c r="AS113" s="18"/>
      <c r="AT113" s="18"/>
      <c r="AU113" s="18"/>
      <c r="AV113" s="18"/>
      <c r="AW113" s="18"/>
      <c r="AX113" s="18"/>
      <c r="BG113" s="104"/>
    </row>
    <row r="114" spans="1:59" s="19" customFormat="1" ht="12.75" customHeight="1" x14ac:dyDescent="0.2">
      <c r="A114" s="44"/>
      <c r="B114" s="57"/>
      <c r="C114" s="45">
        <v>28</v>
      </c>
      <c r="D114" s="46">
        <f t="shared" si="121"/>
        <v>46622</v>
      </c>
      <c r="E114" s="46">
        <f t="shared" si="125"/>
        <v>46623</v>
      </c>
      <c r="F114" s="46">
        <f t="shared" si="125"/>
        <v>46624</v>
      </c>
      <c r="G114" s="46">
        <f t="shared" si="125"/>
        <v>46625</v>
      </c>
      <c r="H114" s="46">
        <f t="shared" si="125"/>
        <v>46626</v>
      </c>
      <c r="I114" s="46">
        <f t="shared" si="125"/>
        <v>46627</v>
      </c>
      <c r="J114" s="46">
        <f t="shared" si="125"/>
        <v>46628</v>
      </c>
      <c r="K114" s="46">
        <f t="shared" si="125"/>
        <v>46629</v>
      </c>
      <c r="L114" s="46">
        <f t="shared" si="125"/>
        <v>46630</v>
      </c>
      <c r="M114" s="46">
        <f t="shared" si="125"/>
        <v>46631</v>
      </c>
      <c r="N114" s="46">
        <f t="shared" si="125"/>
        <v>46632</v>
      </c>
      <c r="O114" s="46">
        <f t="shared" si="125"/>
        <v>46633</v>
      </c>
      <c r="P114" s="46">
        <f t="shared" si="125"/>
        <v>46634</v>
      </c>
      <c r="Q114" s="46">
        <f t="shared" si="124"/>
        <v>46635</v>
      </c>
      <c r="R114" s="46">
        <f t="shared" si="124"/>
        <v>46636</v>
      </c>
      <c r="S114" s="46">
        <f t="shared" si="124"/>
        <v>46637</v>
      </c>
      <c r="T114" s="46">
        <f t="shared" si="124"/>
        <v>46638</v>
      </c>
      <c r="U114" s="46">
        <f t="shared" si="124"/>
        <v>46639</v>
      </c>
      <c r="V114" s="46">
        <f t="shared" si="124"/>
        <v>46640</v>
      </c>
      <c r="W114" s="46">
        <f t="shared" si="124"/>
        <v>46641</v>
      </c>
      <c r="X114" s="46">
        <f t="shared" si="124"/>
        <v>46642</v>
      </c>
      <c r="Y114" s="46">
        <f t="shared" si="124"/>
        <v>46643</v>
      </c>
      <c r="Z114" s="46">
        <f t="shared" si="124"/>
        <v>46644</v>
      </c>
      <c r="AA114" s="46">
        <f t="shared" si="123"/>
        <v>46645</v>
      </c>
      <c r="AB114" s="46">
        <f t="shared" si="124"/>
        <v>46646</v>
      </c>
      <c r="AC114" s="46">
        <f t="shared" si="124"/>
        <v>46647</v>
      </c>
      <c r="AD114" s="46">
        <f t="shared" si="124"/>
        <v>46648</v>
      </c>
      <c r="AE114" s="46">
        <f t="shared" si="124"/>
        <v>46649</v>
      </c>
      <c r="AF114" s="44"/>
      <c r="AG114" s="44"/>
      <c r="AH114" s="44"/>
      <c r="AI114" s="107" t="str">
        <f>B40</f>
        <v>２９
期
間
目</v>
      </c>
      <c r="AJ114" s="133" t="str">
        <f>AY46</f>
        <v/>
      </c>
      <c r="AK114" s="44"/>
      <c r="AL114" s="44"/>
      <c r="AM114" s="107" t="str">
        <f t="shared" si="126"/>
        <v>２９
期
間
目</v>
      </c>
      <c r="AN114" s="107" t="str">
        <f>IF(COUNTIF(AI46:AU46,"未達成")&gt;=1,"未達成","")</f>
        <v/>
      </c>
      <c r="AO114" s="44"/>
      <c r="AP114" s="56"/>
      <c r="AQ114" s="18"/>
      <c r="AR114" s="18"/>
      <c r="AS114" s="18"/>
      <c r="AT114" s="18"/>
      <c r="AU114" s="18"/>
      <c r="AV114" s="18"/>
      <c r="AW114" s="18"/>
      <c r="AX114" s="18"/>
      <c r="BG114" s="104"/>
    </row>
    <row r="115" spans="1:59" s="19" customFormat="1" ht="12.75" customHeight="1" x14ac:dyDescent="0.2">
      <c r="A115" s="44"/>
      <c r="B115" s="57"/>
      <c r="C115" s="45">
        <v>29</v>
      </c>
      <c r="D115" s="46">
        <f t="shared" si="121"/>
        <v>46650</v>
      </c>
      <c r="E115" s="46">
        <f t="shared" si="125"/>
        <v>46651</v>
      </c>
      <c r="F115" s="46">
        <f t="shared" si="125"/>
        <v>46652</v>
      </c>
      <c r="G115" s="46">
        <f t="shared" si="125"/>
        <v>46653</v>
      </c>
      <c r="H115" s="46">
        <f t="shared" si="125"/>
        <v>46654</v>
      </c>
      <c r="I115" s="46">
        <f t="shared" si="125"/>
        <v>46655</v>
      </c>
      <c r="J115" s="46">
        <f t="shared" si="125"/>
        <v>46656</v>
      </c>
      <c r="K115" s="46">
        <f t="shared" si="125"/>
        <v>46657</v>
      </c>
      <c r="L115" s="46">
        <f t="shared" si="125"/>
        <v>46658</v>
      </c>
      <c r="M115" s="46">
        <f t="shared" si="125"/>
        <v>46659</v>
      </c>
      <c r="N115" s="46">
        <f t="shared" si="125"/>
        <v>46660</v>
      </c>
      <c r="O115" s="46">
        <f t="shared" si="125"/>
        <v>46661</v>
      </c>
      <c r="P115" s="46">
        <f t="shared" si="125"/>
        <v>46662</v>
      </c>
      <c r="Q115" s="46">
        <f t="shared" si="124"/>
        <v>46663</v>
      </c>
      <c r="R115" s="46">
        <f t="shared" si="124"/>
        <v>46664</v>
      </c>
      <c r="S115" s="46">
        <f t="shared" si="124"/>
        <v>46665</v>
      </c>
      <c r="T115" s="46">
        <f t="shared" si="124"/>
        <v>46666</v>
      </c>
      <c r="U115" s="46">
        <f t="shared" si="124"/>
        <v>46667</v>
      </c>
      <c r="V115" s="46">
        <f t="shared" si="124"/>
        <v>46668</v>
      </c>
      <c r="W115" s="46">
        <f t="shared" si="124"/>
        <v>46669</v>
      </c>
      <c r="X115" s="46">
        <f t="shared" si="124"/>
        <v>46670</v>
      </c>
      <c r="Y115" s="46">
        <f t="shared" si="124"/>
        <v>46671</v>
      </c>
      <c r="Z115" s="46">
        <f t="shared" si="124"/>
        <v>46672</v>
      </c>
      <c r="AA115" s="46">
        <f t="shared" si="123"/>
        <v>46673</v>
      </c>
      <c r="AB115" s="46">
        <f t="shared" si="124"/>
        <v>46674</v>
      </c>
      <c r="AC115" s="46">
        <f t="shared" si="124"/>
        <v>46675</v>
      </c>
      <c r="AD115" s="46">
        <f t="shared" si="124"/>
        <v>46676</v>
      </c>
      <c r="AE115" s="46">
        <f t="shared" si="124"/>
        <v>46677</v>
      </c>
      <c r="AF115" s="44"/>
      <c r="AG115" s="44"/>
      <c r="AH115" s="44"/>
      <c r="AI115" s="107" t="str">
        <f>B47</f>
        <v>３０
間
目</v>
      </c>
      <c r="AJ115" s="133" t="str">
        <f>AY53</f>
        <v/>
      </c>
      <c r="AK115" s="44"/>
      <c r="AL115" s="44"/>
      <c r="AM115" s="107" t="str">
        <f t="shared" si="126"/>
        <v>３０
間
目</v>
      </c>
      <c r="AN115" s="107" t="str">
        <f>IF(COUNTIF(AI53:AU53,"未達成")&gt;=1,"未達成","")</f>
        <v/>
      </c>
      <c r="AO115" s="44"/>
      <c r="AP115" s="56"/>
      <c r="AQ115" s="18"/>
      <c r="AR115" s="18"/>
      <c r="AS115" s="18"/>
      <c r="AT115" s="18"/>
      <c r="AU115" s="18"/>
      <c r="AV115" s="18"/>
      <c r="AW115" s="18"/>
      <c r="AX115" s="18"/>
      <c r="BG115" s="104"/>
    </row>
    <row r="116" spans="1:59" s="19" customFormat="1" ht="12.75" customHeight="1" x14ac:dyDescent="0.2">
      <c r="A116" s="44"/>
      <c r="B116" s="57"/>
      <c r="C116" s="45">
        <v>30</v>
      </c>
      <c r="D116" s="46">
        <f t="shared" si="121"/>
        <v>46678</v>
      </c>
      <c r="E116" s="46">
        <f t="shared" si="125"/>
        <v>46679</v>
      </c>
      <c r="F116" s="46">
        <f t="shared" si="125"/>
        <v>46680</v>
      </c>
      <c r="G116" s="46">
        <f t="shared" si="125"/>
        <v>46681</v>
      </c>
      <c r="H116" s="46">
        <f t="shared" si="125"/>
        <v>46682</v>
      </c>
      <c r="I116" s="46">
        <f t="shared" si="125"/>
        <v>46683</v>
      </c>
      <c r="J116" s="46">
        <f t="shared" si="125"/>
        <v>46684</v>
      </c>
      <c r="K116" s="46">
        <f t="shared" si="125"/>
        <v>46685</v>
      </c>
      <c r="L116" s="46">
        <f t="shared" si="125"/>
        <v>46686</v>
      </c>
      <c r="M116" s="46">
        <f t="shared" si="125"/>
        <v>46687</v>
      </c>
      <c r="N116" s="46">
        <f t="shared" si="125"/>
        <v>46688</v>
      </c>
      <c r="O116" s="46">
        <f t="shared" si="125"/>
        <v>46689</v>
      </c>
      <c r="P116" s="46">
        <f t="shared" si="125"/>
        <v>46690</v>
      </c>
      <c r="Q116" s="46">
        <f t="shared" si="124"/>
        <v>46691</v>
      </c>
      <c r="R116" s="46">
        <f t="shared" si="124"/>
        <v>46692</v>
      </c>
      <c r="S116" s="46">
        <f t="shared" si="124"/>
        <v>46693</v>
      </c>
      <c r="T116" s="46">
        <f t="shared" si="124"/>
        <v>46694</v>
      </c>
      <c r="U116" s="46">
        <f t="shared" si="124"/>
        <v>46695</v>
      </c>
      <c r="V116" s="46">
        <f t="shared" si="124"/>
        <v>46696</v>
      </c>
      <c r="W116" s="46">
        <f t="shared" si="124"/>
        <v>46697</v>
      </c>
      <c r="X116" s="46">
        <f t="shared" si="124"/>
        <v>46698</v>
      </c>
      <c r="Y116" s="46">
        <f t="shared" si="124"/>
        <v>46699</v>
      </c>
      <c r="Z116" s="46">
        <f t="shared" si="124"/>
        <v>46700</v>
      </c>
      <c r="AA116" s="46">
        <f t="shared" si="123"/>
        <v>46701</v>
      </c>
      <c r="AB116" s="46">
        <f t="shared" si="124"/>
        <v>46702</v>
      </c>
      <c r="AC116" s="46">
        <f t="shared" si="124"/>
        <v>46703</v>
      </c>
      <c r="AD116" s="46">
        <f t="shared" si="124"/>
        <v>46704</v>
      </c>
      <c r="AE116" s="46">
        <f t="shared" si="124"/>
        <v>46705</v>
      </c>
      <c r="AF116" s="44"/>
      <c r="AG116" s="44"/>
      <c r="AH116" s="44"/>
      <c r="AI116" s="107" t="str">
        <f>B54</f>
        <v>３１
期
間
目</v>
      </c>
      <c r="AJ116" s="133" t="str">
        <f>AY60</f>
        <v/>
      </c>
      <c r="AK116" s="44"/>
      <c r="AL116" s="44"/>
      <c r="AM116" s="107" t="str">
        <f t="shared" si="126"/>
        <v>３１
期
間
目</v>
      </c>
      <c r="AN116" s="107" t="str">
        <f>IF(COUNTIF(AI60:AU60,"未達成")&gt;=1,"未達成","")</f>
        <v/>
      </c>
      <c r="AO116" s="44"/>
      <c r="AP116" s="56"/>
      <c r="AQ116" s="18"/>
      <c r="AR116" s="18"/>
      <c r="AS116" s="18"/>
      <c r="AT116" s="18"/>
      <c r="AU116" s="18"/>
      <c r="AV116" s="18"/>
      <c r="AW116" s="18"/>
      <c r="AX116" s="18"/>
      <c r="BG116" s="104"/>
    </row>
    <row r="117" spans="1:59" s="19" customFormat="1" ht="12.75" customHeight="1" x14ac:dyDescent="0.2">
      <c r="A117" s="44"/>
      <c r="B117" s="57"/>
      <c r="C117" s="45">
        <v>31</v>
      </c>
      <c r="D117" s="46">
        <f t="shared" si="121"/>
        <v>46706</v>
      </c>
      <c r="E117" s="46">
        <f t="shared" si="125"/>
        <v>46707</v>
      </c>
      <c r="F117" s="46">
        <f t="shared" si="125"/>
        <v>46708</v>
      </c>
      <c r="G117" s="46">
        <f t="shared" si="125"/>
        <v>46709</v>
      </c>
      <c r="H117" s="46">
        <f t="shared" si="125"/>
        <v>46710</v>
      </c>
      <c r="I117" s="46">
        <f t="shared" si="125"/>
        <v>46711</v>
      </c>
      <c r="J117" s="46">
        <f t="shared" si="125"/>
        <v>46712</v>
      </c>
      <c r="K117" s="46">
        <f t="shared" si="125"/>
        <v>46713</v>
      </c>
      <c r="L117" s="46">
        <f t="shared" si="125"/>
        <v>46714</v>
      </c>
      <c r="M117" s="46">
        <f t="shared" si="125"/>
        <v>46715</v>
      </c>
      <c r="N117" s="46">
        <f t="shared" si="125"/>
        <v>46716</v>
      </c>
      <c r="O117" s="46">
        <f t="shared" si="125"/>
        <v>46717</v>
      </c>
      <c r="P117" s="46">
        <f t="shared" si="125"/>
        <v>46718</v>
      </c>
      <c r="Q117" s="46">
        <f t="shared" si="124"/>
        <v>46719</v>
      </c>
      <c r="R117" s="46">
        <f t="shared" si="124"/>
        <v>46720</v>
      </c>
      <c r="S117" s="46">
        <f t="shared" si="124"/>
        <v>46721</v>
      </c>
      <c r="T117" s="46">
        <f t="shared" si="124"/>
        <v>46722</v>
      </c>
      <c r="U117" s="46">
        <f t="shared" si="124"/>
        <v>46723</v>
      </c>
      <c r="V117" s="46">
        <f t="shared" si="124"/>
        <v>46724</v>
      </c>
      <c r="W117" s="46">
        <f t="shared" si="124"/>
        <v>46725</v>
      </c>
      <c r="X117" s="46">
        <f t="shared" si="124"/>
        <v>46726</v>
      </c>
      <c r="Y117" s="46">
        <f t="shared" si="124"/>
        <v>46727</v>
      </c>
      <c r="Z117" s="46">
        <f t="shared" si="124"/>
        <v>46728</v>
      </c>
      <c r="AA117" s="46">
        <f t="shared" si="123"/>
        <v>46729</v>
      </c>
      <c r="AB117" s="46">
        <f t="shared" si="124"/>
        <v>46730</v>
      </c>
      <c r="AC117" s="46">
        <f t="shared" si="124"/>
        <v>46731</v>
      </c>
      <c r="AD117" s="46">
        <f t="shared" si="124"/>
        <v>46732</v>
      </c>
      <c r="AE117" s="46">
        <f t="shared" si="124"/>
        <v>46733</v>
      </c>
      <c r="AF117" s="44"/>
      <c r="AG117" s="44"/>
      <c r="AH117" s="44"/>
      <c r="AI117" s="135" t="str">
        <f>B61</f>
        <v>３２
期
間
目</v>
      </c>
      <c r="AJ117" s="136" t="str">
        <f>AY67</f>
        <v/>
      </c>
      <c r="AK117" s="134"/>
      <c r="AL117" s="134"/>
      <c r="AM117" s="135" t="str">
        <f t="shared" si="126"/>
        <v>３２
期
間
目</v>
      </c>
      <c r="AN117" s="135" t="str">
        <f>IF(COUNTIF(AI67:AU67,"未達成")&gt;=1,"未達成","")</f>
        <v/>
      </c>
      <c r="AO117" s="134"/>
      <c r="AP117" s="56"/>
      <c r="AQ117" s="18"/>
      <c r="AR117" s="18"/>
      <c r="AS117" s="18"/>
      <c r="AT117" s="18"/>
      <c r="AU117" s="18"/>
      <c r="AV117" s="18"/>
      <c r="AW117" s="18"/>
      <c r="AX117" s="18"/>
      <c r="BG117" s="104"/>
    </row>
    <row r="118" spans="1:59" s="19" customFormat="1" ht="12.75" customHeight="1" x14ac:dyDescent="0.2">
      <c r="A118" s="44"/>
      <c r="B118" s="57"/>
      <c r="C118" s="45">
        <v>32</v>
      </c>
      <c r="D118" s="46">
        <f t="shared" si="121"/>
        <v>46734</v>
      </c>
      <c r="E118" s="46">
        <f t="shared" si="125"/>
        <v>46735</v>
      </c>
      <c r="F118" s="46">
        <f t="shared" si="125"/>
        <v>46736</v>
      </c>
      <c r="G118" s="46">
        <f t="shared" si="125"/>
        <v>46737</v>
      </c>
      <c r="H118" s="46">
        <f t="shared" si="125"/>
        <v>46738</v>
      </c>
      <c r="I118" s="46">
        <f t="shared" si="125"/>
        <v>46739</v>
      </c>
      <c r="J118" s="46">
        <f t="shared" si="125"/>
        <v>46740</v>
      </c>
      <c r="K118" s="46">
        <f t="shared" si="125"/>
        <v>46741</v>
      </c>
      <c r="L118" s="46">
        <f t="shared" si="125"/>
        <v>46742</v>
      </c>
      <c r="M118" s="46">
        <f t="shared" si="125"/>
        <v>46743</v>
      </c>
      <c r="N118" s="46">
        <f t="shared" si="125"/>
        <v>46744</v>
      </c>
      <c r="O118" s="46">
        <f t="shared" si="125"/>
        <v>46745</v>
      </c>
      <c r="P118" s="46">
        <f t="shared" si="125"/>
        <v>46746</v>
      </c>
      <c r="Q118" s="46">
        <f t="shared" si="124"/>
        <v>46747</v>
      </c>
      <c r="R118" s="46">
        <f t="shared" si="124"/>
        <v>46748</v>
      </c>
      <c r="S118" s="46">
        <f t="shared" si="124"/>
        <v>46749</v>
      </c>
      <c r="T118" s="46">
        <f t="shared" si="124"/>
        <v>46750</v>
      </c>
      <c r="U118" s="46">
        <f t="shared" si="124"/>
        <v>46751</v>
      </c>
      <c r="V118" s="46">
        <f t="shared" si="124"/>
        <v>46752</v>
      </c>
      <c r="W118" s="46">
        <f t="shared" si="124"/>
        <v>46753</v>
      </c>
      <c r="X118" s="46">
        <f t="shared" si="124"/>
        <v>46754</v>
      </c>
      <c r="Y118" s="46">
        <f t="shared" si="124"/>
        <v>46755</v>
      </c>
      <c r="Z118" s="46">
        <f t="shared" si="124"/>
        <v>46756</v>
      </c>
      <c r="AA118" s="46">
        <f t="shared" si="123"/>
        <v>46757</v>
      </c>
      <c r="AB118" s="46">
        <f t="shared" si="124"/>
        <v>46758</v>
      </c>
      <c r="AC118" s="46">
        <f t="shared" si="124"/>
        <v>46759</v>
      </c>
      <c r="AD118" s="46">
        <f t="shared" si="124"/>
        <v>46760</v>
      </c>
      <c r="AE118" s="46">
        <f t="shared" si="124"/>
        <v>46761</v>
      </c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56"/>
      <c r="AQ118" s="18"/>
      <c r="AR118" s="18"/>
      <c r="AS118" s="18"/>
      <c r="AT118" s="18"/>
      <c r="AU118" s="18"/>
      <c r="AV118" s="18"/>
      <c r="AW118" s="18"/>
      <c r="AX118" s="18"/>
      <c r="BG118" s="104"/>
    </row>
    <row r="119" spans="1:59" s="19" customFormat="1" ht="12.75" customHeight="1" x14ac:dyDescent="0.2">
      <c r="A119" s="44"/>
      <c r="B119" s="57"/>
      <c r="C119" s="45">
        <v>33</v>
      </c>
      <c r="D119" s="46">
        <f t="shared" si="121"/>
        <v>46762</v>
      </c>
      <c r="E119" s="46">
        <f t="shared" si="125"/>
        <v>46763</v>
      </c>
      <c r="F119" s="46">
        <f t="shared" si="125"/>
        <v>46764</v>
      </c>
      <c r="G119" s="46">
        <f t="shared" si="125"/>
        <v>46765</v>
      </c>
      <c r="H119" s="46">
        <f t="shared" si="125"/>
        <v>46766</v>
      </c>
      <c r="I119" s="46">
        <f t="shared" si="125"/>
        <v>46767</v>
      </c>
      <c r="J119" s="46">
        <f t="shared" si="125"/>
        <v>46768</v>
      </c>
      <c r="K119" s="46">
        <f t="shared" si="125"/>
        <v>46769</v>
      </c>
      <c r="L119" s="46">
        <f t="shared" si="125"/>
        <v>46770</v>
      </c>
      <c r="M119" s="46">
        <f t="shared" si="125"/>
        <v>46771</v>
      </c>
      <c r="N119" s="46">
        <f t="shared" si="125"/>
        <v>46772</v>
      </c>
      <c r="O119" s="46">
        <f t="shared" si="125"/>
        <v>46773</v>
      </c>
      <c r="P119" s="46">
        <f t="shared" si="125"/>
        <v>46774</v>
      </c>
      <c r="Q119" s="46">
        <f t="shared" si="124"/>
        <v>46775</v>
      </c>
      <c r="R119" s="46">
        <f t="shared" si="124"/>
        <v>46776</v>
      </c>
      <c r="S119" s="46">
        <f t="shared" si="124"/>
        <v>46777</v>
      </c>
      <c r="T119" s="46">
        <f t="shared" si="124"/>
        <v>46778</v>
      </c>
      <c r="U119" s="46">
        <f t="shared" si="124"/>
        <v>46779</v>
      </c>
      <c r="V119" s="46">
        <f t="shared" si="124"/>
        <v>46780</v>
      </c>
      <c r="W119" s="46">
        <f t="shared" si="124"/>
        <v>46781</v>
      </c>
      <c r="X119" s="46">
        <f t="shared" si="124"/>
        <v>46782</v>
      </c>
      <c r="Y119" s="46">
        <f t="shared" si="124"/>
        <v>46783</v>
      </c>
      <c r="Z119" s="46">
        <f t="shared" si="124"/>
        <v>46784</v>
      </c>
      <c r="AA119" s="46">
        <f t="shared" si="124"/>
        <v>46785</v>
      </c>
      <c r="AB119" s="46">
        <f t="shared" si="124"/>
        <v>46786</v>
      </c>
      <c r="AC119" s="46">
        <f t="shared" si="124"/>
        <v>46787</v>
      </c>
      <c r="AD119" s="46">
        <f t="shared" si="124"/>
        <v>46788</v>
      </c>
      <c r="AE119" s="46">
        <f t="shared" si="124"/>
        <v>46789</v>
      </c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56"/>
      <c r="AQ119" s="18"/>
      <c r="AR119" s="18"/>
      <c r="AS119" s="18"/>
      <c r="AT119" s="18"/>
      <c r="AU119" s="18"/>
      <c r="AV119" s="18"/>
      <c r="AW119" s="18"/>
      <c r="AX119" s="18"/>
      <c r="BG119" s="104"/>
    </row>
    <row r="120" spans="1:59" s="19" customFormat="1" ht="12.75" customHeight="1" x14ac:dyDescent="0.2">
      <c r="A120" s="44"/>
      <c r="B120" s="57"/>
      <c r="C120" s="45">
        <v>34</v>
      </c>
      <c r="D120" s="46">
        <f t="shared" si="121"/>
        <v>46790</v>
      </c>
      <c r="E120" s="46">
        <f t="shared" si="125"/>
        <v>46791</v>
      </c>
      <c r="F120" s="46">
        <f t="shared" si="125"/>
        <v>46792</v>
      </c>
      <c r="G120" s="46">
        <f t="shared" si="125"/>
        <v>46793</v>
      </c>
      <c r="H120" s="46">
        <f t="shared" si="125"/>
        <v>46794</v>
      </c>
      <c r="I120" s="46">
        <f t="shared" si="125"/>
        <v>46795</v>
      </c>
      <c r="J120" s="46">
        <f t="shared" si="125"/>
        <v>46796</v>
      </c>
      <c r="K120" s="46">
        <f t="shared" si="125"/>
        <v>46797</v>
      </c>
      <c r="L120" s="46">
        <f t="shared" si="125"/>
        <v>46798</v>
      </c>
      <c r="M120" s="46">
        <f t="shared" si="125"/>
        <v>46799</v>
      </c>
      <c r="N120" s="46">
        <f t="shared" si="125"/>
        <v>46800</v>
      </c>
      <c r="O120" s="46">
        <f t="shared" si="125"/>
        <v>46801</v>
      </c>
      <c r="P120" s="46">
        <f t="shared" si="125"/>
        <v>46802</v>
      </c>
      <c r="Q120" s="46">
        <f t="shared" si="125"/>
        <v>46803</v>
      </c>
      <c r="R120" s="46">
        <f t="shared" si="125"/>
        <v>46804</v>
      </c>
      <c r="S120" s="46">
        <f t="shared" si="125"/>
        <v>46805</v>
      </c>
      <c r="T120" s="46">
        <f t="shared" si="125"/>
        <v>46806</v>
      </c>
      <c r="U120" s="46">
        <f t="shared" ref="Q120:AE126" si="127">T120+1</f>
        <v>46807</v>
      </c>
      <c r="V120" s="46">
        <f t="shared" si="127"/>
        <v>46808</v>
      </c>
      <c r="W120" s="46">
        <f t="shared" si="127"/>
        <v>46809</v>
      </c>
      <c r="X120" s="46">
        <f t="shared" si="127"/>
        <v>46810</v>
      </c>
      <c r="Y120" s="46">
        <f t="shared" si="127"/>
        <v>46811</v>
      </c>
      <c r="Z120" s="46">
        <f t="shared" si="127"/>
        <v>46812</v>
      </c>
      <c r="AA120" s="46">
        <f t="shared" si="127"/>
        <v>46813</v>
      </c>
      <c r="AB120" s="46">
        <f t="shared" si="127"/>
        <v>46814</v>
      </c>
      <c r="AC120" s="46">
        <f t="shared" si="127"/>
        <v>46815</v>
      </c>
      <c r="AD120" s="46">
        <f t="shared" si="127"/>
        <v>46816</v>
      </c>
      <c r="AE120" s="46">
        <f t="shared" si="127"/>
        <v>46817</v>
      </c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56"/>
      <c r="AQ120" s="18"/>
      <c r="AR120" s="18"/>
      <c r="AS120" s="18"/>
      <c r="AT120" s="18"/>
      <c r="AU120" s="18"/>
      <c r="AV120" s="18"/>
      <c r="AW120" s="18"/>
      <c r="AX120" s="18"/>
      <c r="BG120" s="104"/>
    </row>
    <row r="121" spans="1:59" s="19" customFormat="1" ht="12.75" customHeight="1" x14ac:dyDescent="0.2">
      <c r="A121" s="44"/>
      <c r="B121" s="57"/>
      <c r="C121" s="45">
        <v>35</v>
      </c>
      <c r="D121" s="46">
        <f t="shared" si="121"/>
        <v>46818</v>
      </c>
      <c r="E121" s="46">
        <f t="shared" ref="E121:T126" si="128">D121+1</f>
        <v>46819</v>
      </c>
      <c r="F121" s="46">
        <f t="shared" si="128"/>
        <v>46820</v>
      </c>
      <c r="G121" s="46">
        <f t="shared" si="128"/>
        <v>46821</v>
      </c>
      <c r="H121" s="46">
        <f t="shared" si="128"/>
        <v>46822</v>
      </c>
      <c r="I121" s="46">
        <f t="shared" si="128"/>
        <v>46823</v>
      </c>
      <c r="J121" s="46">
        <f t="shared" si="128"/>
        <v>46824</v>
      </c>
      <c r="K121" s="46">
        <f t="shared" si="128"/>
        <v>46825</v>
      </c>
      <c r="L121" s="46">
        <f t="shared" si="128"/>
        <v>46826</v>
      </c>
      <c r="M121" s="46">
        <f t="shared" si="128"/>
        <v>46827</v>
      </c>
      <c r="N121" s="46">
        <f t="shared" si="128"/>
        <v>46828</v>
      </c>
      <c r="O121" s="46">
        <f t="shared" si="128"/>
        <v>46829</v>
      </c>
      <c r="P121" s="46">
        <f t="shared" si="128"/>
        <v>46830</v>
      </c>
      <c r="Q121" s="46">
        <f t="shared" si="127"/>
        <v>46831</v>
      </c>
      <c r="R121" s="46">
        <f t="shared" si="127"/>
        <v>46832</v>
      </c>
      <c r="S121" s="46">
        <f t="shared" si="127"/>
        <v>46833</v>
      </c>
      <c r="T121" s="46">
        <f t="shared" si="127"/>
        <v>46834</v>
      </c>
      <c r="U121" s="46">
        <f t="shared" si="127"/>
        <v>46835</v>
      </c>
      <c r="V121" s="46">
        <f t="shared" si="127"/>
        <v>46836</v>
      </c>
      <c r="W121" s="46">
        <f t="shared" si="127"/>
        <v>46837</v>
      </c>
      <c r="X121" s="46">
        <f t="shared" si="127"/>
        <v>46838</v>
      </c>
      <c r="Y121" s="46">
        <f t="shared" si="127"/>
        <v>46839</v>
      </c>
      <c r="Z121" s="46">
        <f t="shared" si="127"/>
        <v>46840</v>
      </c>
      <c r="AA121" s="46">
        <f t="shared" si="127"/>
        <v>46841</v>
      </c>
      <c r="AB121" s="46">
        <f t="shared" si="127"/>
        <v>46842</v>
      </c>
      <c r="AC121" s="46">
        <f t="shared" si="127"/>
        <v>46843</v>
      </c>
      <c r="AD121" s="46">
        <f t="shared" si="127"/>
        <v>46844</v>
      </c>
      <c r="AE121" s="46">
        <f t="shared" si="127"/>
        <v>46845</v>
      </c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56"/>
      <c r="AQ121" s="18"/>
      <c r="AR121" s="18"/>
      <c r="AS121" s="18"/>
      <c r="AT121" s="18"/>
      <c r="AU121" s="18"/>
      <c r="AV121" s="18"/>
      <c r="AW121" s="18"/>
      <c r="AX121" s="18"/>
      <c r="AZ121" s="18"/>
      <c r="BG121" s="104"/>
    </row>
    <row r="122" spans="1:59" s="19" customFormat="1" ht="12.75" customHeight="1" x14ac:dyDescent="0.2">
      <c r="A122" s="44"/>
      <c r="B122" s="57"/>
      <c r="C122" s="45">
        <v>36</v>
      </c>
      <c r="D122" s="46">
        <f t="shared" si="121"/>
        <v>46846</v>
      </c>
      <c r="E122" s="46">
        <f t="shared" si="128"/>
        <v>46847</v>
      </c>
      <c r="F122" s="46">
        <f t="shared" si="128"/>
        <v>46848</v>
      </c>
      <c r="G122" s="46">
        <f t="shared" si="128"/>
        <v>46849</v>
      </c>
      <c r="H122" s="46">
        <f t="shared" si="128"/>
        <v>46850</v>
      </c>
      <c r="I122" s="46">
        <f t="shared" si="128"/>
        <v>46851</v>
      </c>
      <c r="J122" s="46">
        <f t="shared" si="128"/>
        <v>46852</v>
      </c>
      <c r="K122" s="46">
        <f t="shared" si="128"/>
        <v>46853</v>
      </c>
      <c r="L122" s="46">
        <f t="shared" si="128"/>
        <v>46854</v>
      </c>
      <c r="M122" s="46">
        <f t="shared" si="128"/>
        <v>46855</v>
      </c>
      <c r="N122" s="46">
        <f t="shared" si="128"/>
        <v>46856</v>
      </c>
      <c r="O122" s="46">
        <f t="shared" si="128"/>
        <v>46857</v>
      </c>
      <c r="P122" s="46">
        <f t="shared" si="128"/>
        <v>46858</v>
      </c>
      <c r="Q122" s="46">
        <f t="shared" si="127"/>
        <v>46859</v>
      </c>
      <c r="R122" s="46">
        <f t="shared" si="127"/>
        <v>46860</v>
      </c>
      <c r="S122" s="46">
        <f t="shared" si="127"/>
        <v>46861</v>
      </c>
      <c r="T122" s="46">
        <f t="shared" si="127"/>
        <v>46862</v>
      </c>
      <c r="U122" s="46">
        <f t="shared" si="127"/>
        <v>46863</v>
      </c>
      <c r="V122" s="46">
        <f t="shared" si="127"/>
        <v>46864</v>
      </c>
      <c r="W122" s="46">
        <f t="shared" si="127"/>
        <v>46865</v>
      </c>
      <c r="X122" s="46">
        <f t="shared" si="127"/>
        <v>46866</v>
      </c>
      <c r="Y122" s="46">
        <f t="shared" si="127"/>
        <v>46867</v>
      </c>
      <c r="Z122" s="46">
        <f t="shared" si="127"/>
        <v>46868</v>
      </c>
      <c r="AA122" s="46">
        <f t="shared" si="127"/>
        <v>46869</v>
      </c>
      <c r="AB122" s="46">
        <f t="shared" si="127"/>
        <v>46870</v>
      </c>
      <c r="AC122" s="46">
        <f t="shared" si="127"/>
        <v>46871</v>
      </c>
      <c r="AD122" s="46">
        <f t="shared" si="127"/>
        <v>46872</v>
      </c>
      <c r="AE122" s="46">
        <f t="shared" si="127"/>
        <v>46873</v>
      </c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56"/>
      <c r="AQ122" s="18"/>
      <c r="AR122" s="18"/>
      <c r="AS122" s="18"/>
      <c r="AT122" s="18"/>
      <c r="AU122" s="18"/>
      <c r="AV122" s="18"/>
      <c r="AW122" s="18"/>
      <c r="AX122" s="18"/>
      <c r="AZ122" s="18"/>
      <c r="BG122" s="104"/>
    </row>
    <row r="123" spans="1:59" s="19" customFormat="1" ht="12.75" customHeight="1" x14ac:dyDescent="0.2">
      <c r="A123" s="44"/>
      <c r="B123" s="57"/>
      <c r="C123" s="45">
        <v>37</v>
      </c>
      <c r="D123" s="46">
        <f t="shared" si="121"/>
        <v>46874</v>
      </c>
      <c r="E123" s="46">
        <f t="shared" si="128"/>
        <v>46875</v>
      </c>
      <c r="F123" s="46">
        <f t="shared" si="128"/>
        <v>46876</v>
      </c>
      <c r="G123" s="46">
        <f t="shared" si="128"/>
        <v>46877</v>
      </c>
      <c r="H123" s="46">
        <f t="shared" si="128"/>
        <v>46878</v>
      </c>
      <c r="I123" s="46">
        <f t="shared" si="128"/>
        <v>46879</v>
      </c>
      <c r="J123" s="46">
        <f t="shared" si="128"/>
        <v>46880</v>
      </c>
      <c r="K123" s="46">
        <f t="shared" si="128"/>
        <v>46881</v>
      </c>
      <c r="L123" s="46">
        <f t="shared" si="128"/>
        <v>46882</v>
      </c>
      <c r="M123" s="46">
        <f t="shared" si="128"/>
        <v>46883</v>
      </c>
      <c r="N123" s="46">
        <f t="shared" si="128"/>
        <v>46884</v>
      </c>
      <c r="O123" s="46">
        <f t="shared" si="128"/>
        <v>46885</v>
      </c>
      <c r="P123" s="46">
        <f t="shared" si="128"/>
        <v>46886</v>
      </c>
      <c r="Q123" s="46">
        <f t="shared" si="127"/>
        <v>46887</v>
      </c>
      <c r="R123" s="46">
        <f t="shared" si="127"/>
        <v>46888</v>
      </c>
      <c r="S123" s="46">
        <f t="shared" si="127"/>
        <v>46889</v>
      </c>
      <c r="T123" s="46">
        <f t="shared" si="127"/>
        <v>46890</v>
      </c>
      <c r="U123" s="46">
        <f t="shared" si="127"/>
        <v>46891</v>
      </c>
      <c r="V123" s="46">
        <f t="shared" si="127"/>
        <v>46892</v>
      </c>
      <c r="W123" s="46">
        <f t="shared" si="127"/>
        <v>46893</v>
      </c>
      <c r="X123" s="46">
        <f t="shared" si="127"/>
        <v>46894</v>
      </c>
      <c r="Y123" s="46">
        <f t="shared" si="127"/>
        <v>46895</v>
      </c>
      <c r="Z123" s="46">
        <f t="shared" si="127"/>
        <v>46896</v>
      </c>
      <c r="AA123" s="46">
        <f t="shared" si="127"/>
        <v>46897</v>
      </c>
      <c r="AB123" s="46">
        <f t="shared" si="127"/>
        <v>46898</v>
      </c>
      <c r="AC123" s="46">
        <f t="shared" si="127"/>
        <v>46899</v>
      </c>
      <c r="AD123" s="46">
        <f t="shared" si="127"/>
        <v>46900</v>
      </c>
      <c r="AE123" s="46">
        <f t="shared" si="127"/>
        <v>46901</v>
      </c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56"/>
      <c r="AQ123" s="18"/>
      <c r="AR123" s="18"/>
      <c r="AS123" s="18"/>
      <c r="AT123" s="18"/>
      <c r="AU123" s="18"/>
      <c r="AV123" s="18"/>
      <c r="AW123" s="18"/>
      <c r="AX123" s="18"/>
      <c r="AZ123" s="18"/>
      <c r="BG123" s="104"/>
    </row>
    <row r="124" spans="1:59" s="19" customFormat="1" ht="12.75" customHeight="1" x14ac:dyDescent="0.2">
      <c r="A124" s="44"/>
      <c r="B124" s="57"/>
      <c r="C124" s="45">
        <v>38</v>
      </c>
      <c r="D124" s="46">
        <f t="shared" si="121"/>
        <v>46902</v>
      </c>
      <c r="E124" s="46">
        <f t="shared" si="128"/>
        <v>46903</v>
      </c>
      <c r="F124" s="46">
        <f t="shared" si="128"/>
        <v>46904</v>
      </c>
      <c r="G124" s="46">
        <f t="shared" si="128"/>
        <v>46905</v>
      </c>
      <c r="H124" s="46">
        <f t="shared" si="128"/>
        <v>46906</v>
      </c>
      <c r="I124" s="46">
        <f t="shared" si="128"/>
        <v>46907</v>
      </c>
      <c r="J124" s="46">
        <f t="shared" si="128"/>
        <v>46908</v>
      </c>
      <c r="K124" s="46">
        <f t="shared" si="128"/>
        <v>46909</v>
      </c>
      <c r="L124" s="46">
        <f t="shared" si="128"/>
        <v>46910</v>
      </c>
      <c r="M124" s="46">
        <f t="shared" si="128"/>
        <v>46911</v>
      </c>
      <c r="N124" s="46">
        <f t="shared" si="128"/>
        <v>46912</v>
      </c>
      <c r="O124" s="46">
        <f t="shared" si="128"/>
        <v>46913</v>
      </c>
      <c r="P124" s="46">
        <f t="shared" si="128"/>
        <v>46914</v>
      </c>
      <c r="Q124" s="46">
        <f t="shared" si="127"/>
        <v>46915</v>
      </c>
      <c r="R124" s="46">
        <f t="shared" si="127"/>
        <v>46916</v>
      </c>
      <c r="S124" s="46">
        <f t="shared" si="127"/>
        <v>46917</v>
      </c>
      <c r="T124" s="46">
        <f t="shared" si="127"/>
        <v>46918</v>
      </c>
      <c r="U124" s="46">
        <f t="shared" si="127"/>
        <v>46919</v>
      </c>
      <c r="V124" s="46">
        <f t="shared" si="127"/>
        <v>46920</v>
      </c>
      <c r="W124" s="46">
        <f t="shared" si="127"/>
        <v>46921</v>
      </c>
      <c r="X124" s="46">
        <f t="shared" si="127"/>
        <v>46922</v>
      </c>
      <c r="Y124" s="46">
        <f t="shared" si="127"/>
        <v>46923</v>
      </c>
      <c r="Z124" s="46">
        <f t="shared" si="127"/>
        <v>46924</v>
      </c>
      <c r="AA124" s="46">
        <f t="shared" si="127"/>
        <v>46925</v>
      </c>
      <c r="AB124" s="46">
        <f t="shared" si="127"/>
        <v>46926</v>
      </c>
      <c r="AC124" s="46">
        <f t="shared" si="127"/>
        <v>46927</v>
      </c>
      <c r="AD124" s="46">
        <f t="shared" si="127"/>
        <v>46928</v>
      </c>
      <c r="AE124" s="46">
        <f t="shared" si="127"/>
        <v>46929</v>
      </c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56"/>
      <c r="AQ124" s="18"/>
      <c r="AR124" s="18"/>
      <c r="AS124" s="18"/>
      <c r="AT124" s="18"/>
      <c r="AU124" s="18"/>
      <c r="AV124" s="18"/>
      <c r="AW124" s="18"/>
      <c r="AX124" s="18"/>
      <c r="AZ124" s="18"/>
      <c r="BG124" s="104"/>
    </row>
    <row r="125" spans="1:59" s="19" customFormat="1" ht="12.75" customHeight="1" x14ac:dyDescent="0.2">
      <c r="A125" s="44"/>
      <c r="B125" s="57"/>
      <c r="C125" s="45">
        <v>39</v>
      </c>
      <c r="D125" s="46">
        <f t="shared" si="121"/>
        <v>46930</v>
      </c>
      <c r="E125" s="46">
        <f t="shared" si="128"/>
        <v>46931</v>
      </c>
      <c r="F125" s="46">
        <f t="shared" si="128"/>
        <v>46932</v>
      </c>
      <c r="G125" s="46">
        <f t="shared" si="128"/>
        <v>46933</v>
      </c>
      <c r="H125" s="46">
        <f t="shared" si="128"/>
        <v>46934</v>
      </c>
      <c r="I125" s="46">
        <f t="shared" si="128"/>
        <v>46935</v>
      </c>
      <c r="J125" s="46">
        <f t="shared" si="128"/>
        <v>46936</v>
      </c>
      <c r="K125" s="46">
        <f t="shared" si="128"/>
        <v>46937</v>
      </c>
      <c r="L125" s="46">
        <f t="shared" si="128"/>
        <v>46938</v>
      </c>
      <c r="M125" s="46">
        <f t="shared" si="128"/>
        <v>46939</v>
      </c>
      <c r="N125" s="46">
        <f t="shared" si="128"/>
        <v>46940</v>
      </c>
      <c r="O125" s="46">
        <f t="shared" si="128"/>
        <v>46941</v>
      </c>
      <c r="P125" s="46">
        <f t="shared" si="128"/>
        <v>46942</v>
      </c>
      <c r="Q125" s="46">
        <f t="shared" si="128"/>
        <v>46943</v>
      </c>
      <c r="R125" s="46">
        <f t="shared" si="128"/>
        <v>46944</v>
      </c>
      <c r="S125" s="46">
        <f t="shared" si="128"/>
        <v>46945</v>
      </c>
      <c r="T125" s="46">
        <f t="shared" si="128"/>
        <v>46946</v>
      </c>
      <c r="U125" s="46">
        <f t="shared" si="127"/>
        <v>46947</v>
      </c>
      <c r="V125" s="46">
        <f t="shared" si="127"/>
        <v>46948</v>
      </c>
      <c r="W125" s="46">
        <f t="shared" si="127"/>
        <v>46949</v>
      </c>
      <c r="X125" s="46">
        <f t="shared" si="127"/>
        <v>46950</v>
      </c>
      <c r="Y125" s="46">
        <f t="shared" si="127"/>
        <v>46951</v>
      </c>
      <c r="Z125" s="46">
        <f t="shared" si="127"/>
        <v>46952</v>
      </c>
      <c r="AA125" s="46">
        <f t="shared" si="127"/>
        <v>46953</v>
      </c>
      <c r="AB125" s="46">
        <f t="shared" si="127"/>
        <v>46954</v>
      </c>
      <c r="AC125" s="46">
        <f t="shared" si="127"/>
        <v>46955</v>
      </c>
      <c r="AD125" s="46">
        <f t="shared" si="127"/>
        <v>46956</v>
      </c>
      <c r="AE125" s="46">
        <f t="shared" si="127"/>
        <v>46957</v>
      </c>
      <c r="AF125" s="44"/>
      <c r="AG125" s="44"/>
      <c r="AH125" s="44"/>
      <c r="AI125" s="134"/>
      <c r="AJ125" s="134"/>
      <c r="AK125" s="49"/>
      <c r="AL125" s="49"/>
      <c r="AM125" s="49"/>
      <c r="AN125" s="49"/>
      <c r="AO125" s="49"/>
      <c r="AP125" s="56"/>
      <c r="AQ125" s="18"/>
      <c r="AR125" s="18"/>
      <c r="AS125" s="18"/>
      <c r="AT125" s="18"/>
      <c r="AU125" s="18"/>
      <c r="AV125" s="18"/>
      <c r="AW125" s="18"/>
      <c r="AX125" s="18"/>
      <c r="AZ125" s="18"/>
      <c r="BA125" s="18"/>
      <c r="BB125" s="18"/>
      <c r="BG125" s="104"/>
    </row>
    <row r="126" spans="1:59" s="19" customFormat="1" ht="12.75" customHeight="1" x14ac:dyDescent="0.2">
      <c r="A126" s="44"/>
      <c r="B126" s="57"/>
      <c r="C126" s="45">
        <v>40</v>
      </c>
      <c r="D126" s="46">
        <f t="shared" si="121"/>
        <v>46958</v>
      </c>
      <c r="E126" s="46">
        <f t="shared" si="128"/>
        <v>46959</v>
      </c>
      <c r="F126" s="46">
        <f t="shared" si="128"/>
        <v>46960</v>
      </c>
      <c r="G126" s="46">
        <f t="shared" si="128"/>
        <v>46961</v>
      </c>
      <c r="H126" s="46">
        <f t="shared" si="128"/>
        <v>46962</v>
      </c>
      <c r="I126" s="46">
        <f t="shared" si="128"/>
        <v>46963</v>
      </c>
      <c r="J126" s="46">
        <f t="shared" si="128"/>
        <v>46964</v>
      </c>
      <c r="K126" s="46">
        <f t="shared" si="128"/>
        <v>46965</v>
      </c>
      <c r="L126" s="46">
        <f t="shared" si="128"/>
        <v>46966</v>
      </c>
      <c r="M126" s="46">
        <f t="shared" si="128"/>
        <v>46967</v>
      </c>
      <c r="N126" s="46">
        <f t="shared" si="128"/>
        <v>46968</v>
      </c>
      <c r="O126" s="46">
        <f t="shared" si="128"/>
        <v>46969</v>
      </c>
      <c r="P126" s="46">
        <f t="shared" si="128"/>
        <v>46970</v>
      </c>
      <c r="Q126" s="46">
        <f t="shared" si="128"/>
        <v>46971</v>
      </c>
      <c r="R126" s="46">
        <f t="shared" si="128"/>
        <v>46972</v>
      </c>
      <c r="S126" s="46">
        <f t="shared" si="128"/>
        <v>46973</v>
      </c>
      <c r="T126" s="46">
        <f t="shared" si="128"/>
        <v>46974</v>
      </c>
      <c r="U126" s="46">
        <f t="shared" si="127"/>
        <v>46975</v>
      </c>
      <c r="V126" s="46">
        <f t="shared" si="127"/>
        <v>46976</v>
      </c>
      <c r="W126" s="46">
        <f t="shared" si="127"/>
        <v>46977</v>
      </c>
      <c r="X126" s="46">
        <f t="shared" si="127"/>
        <v>46978</v>
      </c>
      <c r="Y126" s="46">
        <f t="shared" si="127"/>
        <v>46979</v>
      </c>
      <c r="Z126" s="46">
        <f t="shared" si="127"/>
        <v>46980</v>
      </c>
      <c r="AA126" s="46">
        <f t="shared" si="127"/>
        <v>46981</v>
      </c>
      <c r="AB126" s="46">
        <f t="shared" si="127"/>
        <v>46982</v>
      </c>
      <c r="AC126" s="46">
        <f t="shared" si="127"/>
        <v>46983</v>
      </c>
      <c r="AD126" s="46">
        <f t="shared" si="127"/>
        <v>46984</v>
      </c>
      <c r="AE126" s="46">
        <f t="shared" si="127"/>
        <v>46985</v>
      </c>
      <c r="AF126" s="44"/>
      <c r="AG126" s="44"/>
      <c r="AH126" s="44"/>
      <c r="AI126" s="44"/>
      <c r="AJ126" s="44"/>
      <c r="AK126" s="49"/>
      <c r="AL126" s="49"/>
      <c r="AM126" s="49"/>
      <c r="AN126" s="49"/>
      <c r="AO126" s="49"/>
      <c r="AP126" s="56"/>
      <c r="AQ126" s="18"/>
      <c r="AR126" s="18"/>
      <c r="AS126" s="18"/>
      <c r="AT126" s="18"/>
      <c r="AU126" s="18"/>
      <c r="AV126" s="18"/>
      <c r="AW126" s="18"/>
      <c r="AX126" s="18"/>
      <c r="AZ126" s="18"/>
      <c r="BA126" s="18"/>
      <c r="BB126" s="18"/>
      <c r="BG126" s="104"/>
    </row>
    <row r="127" spans="1:59" s="19" customFormat="1" ht="8.25" customHeight="1" x14ac:dyDescent="0.2">
      <c r="A127" s="18"/>
      <c r="B127" s="55"/>
      <c r="C127" s="43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4"/>
      <c r="AG127" s="44"/>
      <c r="AH127" s="44"/>
      <c r="AI127" s="44"/>
      <c r="AJ127" s="44"/>
      <c r="AK127" s="49"/>
      <c r="AL127" s="49"/>
      <c r="AM127" s="49"/>
      <c r="AN127" s="49"/>
      <c r="AO127" s="49"/>
      <c r="AP127" s="56"/>
      <c r="AQ127" s="18"/>
      <c r="AR127" s="18"/>
      <c r="AS127" s="18"/>
      <c r="AT127" s="18"/>
      <c r="AU127" s="18"/>
      <c r="AV127" s="18"/>
      <c r="AW127" s="18"/>
      <c r="AX127" s="18"/>
      <c r="AZ127" s="18"/>
      <c r="BA127" s="18"/>
      <c r="BB127" s="18"/>
      <c r="BC127" s="18"/>
      <c r="BG127" s="104"/>
    </row>
    <row r="128" spans="1:59" s="19" customFormat="1" ht="8.25" customHeight="1" thickBot="1" x14ac:dyDescent="0.25">
      <c r="A128" s="18"/>
      <c r="B128" s="59"/>
      <c r="C128" s="60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2"/>
      <c r="AG128" s="62"/>
      <c r="AH128" s="62"/>
      <c r="AI128" s="62"/>
      <c r="AJ128" s="62"/>
      <c r="AK128" s="63"/>
      <c r="AL128" s="63"/>
      <c r="AM128" s="63"/>
      <c r="AN128" s="63"/>
      <c r="AO128" s="63"/>
      <c r="AP128" s="64"/>
      <c r="AQ128" s="18"/>
      <c r="AR128" s="18"/>
      <c r="AS128" s="18"/>
      <c r="AT128" s="18"/>
      <c r="AU128" s="18"/>
      <c r="AV128" s="18"/>
      <c r="AW128" s="18"/>
      <c r="AX128" s="18"/>
      <c r="AZ128" s="18"/>
      <c r="BA128" s="18"/>
      <c r="BB128" s="18"/>
      <c r="BC128" s="18"/>
      <c r="BG128" s="104"/>
    </row>
    <row r="129" spans="1:58" s="19" customFormat="1" ht="15" customHeight="1" x14ac:dyDescent="0.2">
      <c r="A129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/>
      <c r="AG129"/>
      <c r="AH129"/>
      <c r="AI129"/>
      <c r="AJ129"/>
      <c r="AK129"/>
      <c r="AL129"/>
      <c r="AM129"/>
      <c r="AN129"/>
      <c r="AO129"/>
      <c r="AP129"/>
      <c r="AQ129" s="3"/>
      <c r="AR129" s="3"/>
      <c r="AS129" s="3"/>
      <c r="AT129" s="3"/>
      <c r="AU129" s="3"/>
      <c r="AV129" s="3"/>
      <c r="AW129"/>
      <c r="AY129" s="18"/>
      <c r="AZ129" s="18"/>
      <c r="BA129" s="18"/>
      <c r="BB129" s="18"/>
      <c r="BF129" s="104"/>
    </row>
  </sheetData>
  <sheetProtection sheet="1" objects="1" scenarios="1"/>
  <mergeCells count="389">
    <mergeCell ref="AW69:AX69"/>
    <mergeCell ref="AQ69:AV69"/>
    <mergeCell ref="AS61:AV62"/>
    <mergeCell ref="C64:C65"/>
    <mergeCell ref="B71:J72"/>
    <mergeCell ref="B73:G74"/>
    <mergeCell ref="B75:J76"/>
    <mergeCell ref="AM63:AM65"/>
    <mergeCell ref="AN63:AN65"/>
    <mergeCell ref="AO63:AO65"/>
    <mergeCell ref="AP63:AP65"/>
    <mergeCell ref="B69:E70"/>
    <mergeCell ref="B61:B67"/>
    <mergeCell ref="AF61:AF62"/>
    <mergeCell ref="AG61:AJ62"/>
    <mergeCell ref="AK61:AN62"/>
    <mergeCell ref="AO61:AR62"/>
    <mergeCell ref="AS63:AS65"/>
    <mergeCell ref="AT63:AT65"/>
    <mergeCell ref="BE63:BE67"/>
    <mergeCell ref="BF63:BF67"/>
    <mergeCell ref="BG63:BG67"/>
    <mergeCell ref="AQ63:AQ65"/>
    <mergeCell ref="AR63:AR65"/>
    <mergeCell ref="AU63:AU65"/>
    <mergeCell ref="AV63:AV65"/>
    <mergeCell ref="AW63:AW65"/>
    <mergeCell ref="AX63:AX65"/>
    <mergeCell ref="BG61:BG62"/>
    <mergeCell ref="BH61:BH62"/>
    <mergeCell ref="BI61:BI62"/>
    <mergeCell ref="AF63:AF67"/>
    <mergeCell ref="AG63:AG65"/>
    <mergeCell ref="AH63:AH65"/>
    <mergeCell ref="AI63:AI65"/>
    <mergeCell ref="AJ63:AJ65"/>
    <mergeCell ref="AK63:AK65"/>
    <mergeCell ref="AL63:AL65"/>
    <mergeCell ref="AW61:AZ62"/>
    <mergeCell ref="BA61:BB62"/>
    <mergeCell ref="BC61:BC62"/>
    <mergeCell ref="BD61:BD62"/>
    <mergeCell ref="BE61:BE62"/>
    <mergeCell ref="BF61:BF62"/>
    <mergeCell ref="BH63:BH67"/>
    <mergeCell ref="BI63:BI67"/>
    <mergeCell ref="AY63:AY65"/>
    <mergeCell ref="AZ63:AZ65"/>
    <mergeCell ref="BA63:BA65"/>
    <mergeCell ref="BB63:BB65"/>
    <mergeCell ref="BC63:BC67"/>
    <mergeCell ref="BD63:BD67"/>
    <mergeCell ref="BI54:BI55"/>
    <mergeCell ref="AF56:AF60"/>
    <mergeCell ref="AG56:AG58"/>
    <mergeCell ref="AH56:AH58"/>
    <mergeCell ref="AI56:AI58"/>
    <mergeCell ref="AJ56:AJ58"/>
    <mergeCell ref="AK56:AK58"/>
    <mergeCell ref="AL56:AL58"/>
    <mergeCell ref="AM56:AM58"/>
    <mergeCell ref="AN56:AN58"/>
    <mergeCell ref="BC54:BC55"/>
    <mergeCell ref="BD54:BD55"/>
    <mergeCell ref="BE54:BE55"/>
    <mergeCell ref="BF54:BF55"/>
    <mergeCell ref="BG54:BG55"/>
    <mergeCell ref="BH54:BH55"/>
    <mergeCell ref="BG56:BG60"/>
    <mergeCell ref="BH56:BH60"/>
    <mergeCell ref="BI56:BI60"/>
    <mergeCell ref="BD56:BD60"/>
    <mergeCell ref="BE56:BE60"/>
    <mergeCell ref="BF56:BF60"/>
    <mergeCell ref="AY56:AY58"/>
    <mergeCell ref="AZ56:AZ58"/>
    <mergeCell ref="B54:B60"/>
    <mergeCell ref="AF54:AF55"/>
    <mergeCell ref="AG54:AJ55"/>
    <mergeCell ref="AK54:AN55"/>
    <mergeCell ref="AO54:AR55"/>
    <mergeCell ref="AS54:AV55"/>
    <mergeCell ref="AW54:AZ55"/>
    <mergeCell ref="BA56:BA58"/>
    <mergeCell ref="BB56:BB58"/>
    <mergeCell ref="BA54:BB55"/>
    <mergeCell ref="AQ56:AQ58"/>
    <mergeCell ref="AR56:AR58"/>
    <mergeCell ref="AS56:AS58"/>
    <mergeCell ref="AT56:AT58"/>
    <mergeCell ref="C57:C58"/>
    <mergeCell ref="BC56:BC60"/>
    <mergeCell ref="AU56:AU58"/>
    <mergeCell ref="AV56:AV58"/>
    <mergeCell ref="AW56:AW58"/>
    <mergeCell ref="AX56:AX58"/>
    <mergeCell ref="AO56:AO58"/>
    <mergeCell ref="AP56:AP58"/>
    <mergeCell ref="BC49:BC53"/>
    <mergeCell ref="AW49:AW51"/>
    <mergeCell ref="AX49:AX51"/>
    <mergeCell ref="AY49:AY51"/>
    <mergeCell ref="AZ49:AZ51"/>
    <mergeCell ref="BA49:BA51"/>
    <mergeCell ref="BB49:BB51"/>
    <mergeCell ref="AQ49:AQ51"/>
    <mergeCell ref="AR49:AR51"/>
    <mergeCell ref="AU49:AU51"/>
    <mergeCell ref="AV49:AV51"/>
    <mergeCell ref="B47:B53"/>
    <mergeCell ref="AK47:AN48"/>
    <mergeCell ref="BG47:BG48"/>
    <mergeCell ref="BH47:BH48"/>
    <mergeCell ref="BI47:BI48"/>
    <mergeCell ref="AF49:AF53"/>
    <mergeCell ref="AG49:AG51"/>
    <mergeCell ref="AH49:AH51"/>
    <mergeCell ref="AI49:AI51"/>
    <mergeCell ref="AJ49:AJ51"/>
    <mergeCell ref="AK49:AK51"/>
    <mergeCell ref="AL49:AL51"/>
    <mergeCell ref="AW47:AZ48"/>
    <mergeCell ref="BA47:BB48"/>
    <mergeCell ref="BC47:BC48"/>
    <mergeCell ref="BD47:BD48"/>
    <mergeCell ref="BE47:BE48"/>
    <mergeCell ref="BF47:BF48"/>
    <mergeCell ref="BI49:BI53"/>
    <mergeCell ref="BD49:BD53"/>
    <mergeCell ref="BE49:BE53"/>
    <mergeCell ref="BF49:BF53"/>
    <mergeCell ref="BG49:BG53"/>
    <mergeCell ref="BH49:BH53"/>
    <mergeCell ref="AF47:AF48"/>
    <mergeCell ref="AG47:AJ48"/>
    <mergeCell ref="C50:C51"/>
    <mergeCell ref="BD42:BD46"/>
    <mergeCell ref="AS42:AS44"/>
    <mergeCell ref="AT42:AT44"/>
    <mergeCell ref="AU42:AU44"/>
    <mergeCell ref="AV42:AV44"/>
    <mergeCell ref="AW42:AW44"/>
    <mergeCell ref="AX42:AX44"/>
    <mergeCell ref="AM42:AM44"/>
    <mergeCell ref="AN42:AN44"/>
    <mergeCell ref="AO42:AO44"/>
    <mergeCell ref="AP42:AP44"/>
    <mergeCell ref="AQ42:AQ44"/>
    <mergeCell ref="AR42:AR44"/>
    <mergeCell ref="AO47:AR48"/>
    <mergeCell ref="AS47:AV48"/>
    <mergeCell ref="AM49:AM51"/>
    <mergeCell ref="AN49:AN51"/>
    <mergeCell ref="AO49:AO51"/>
    <mergeCell ref="AP49:AP51"/>
    <mergeCell ref="AS49:AS51"/>
    <mergeCell ref="AT49:AT51"/>
    <mergeCell ref="BG40:BG41"/>
    <mergeCell ref="BH40:BH41"/>
    <mergeCell ref="BI40:BI41"/>
    <mergeCell ref="AF42:AF46"/>
    <mergeCell ref="AG42:AG44"/>
    <mergeCell ref="AH42:AH44"/>
    <mergeCell ref="AI42:AI44"/>
    <mergeCell ref="AJ42:AJ44"/>
    <mergeCell ref="AK42:AK44"/>
    <mergeCell ref="AL42:AL44"/>
    <mergeCell ref="AW40:AZ41"/>
    <mergeCell ref="BA40:BB41"/>
    <mergeCell ref="BC40:BC41"/>
    <mergeCell ref="BD40:BD41"/>
    <mergeCell ref="BE40:BE41"/>
    <mergeCell ref="BF40:BF41"/>
    <mergeCell ref="BE42:BE46"/>
    <mergeCell ref="BF42:BF46"/>
    <mergeCell ref="BG42:BG46"/>
    <mergeCell ref="BH42:BH46"/>
    <mergeCell ref="BI42:BI46"/>
    <mergeCell ref="AY42:AY44"/>
    <mergeCell ref="AZ42:AZ44"/>
    <mergeCell ref="BA42:BA44"/>
    <mergeCell ref="B40:B46"/>
    <mergeCell ref="AF40:AF41"/>
    <mergeCell ref="AG40:AJ41"/>
    <mergeCell ref="AK40:AN41"/>
    <mergeCell ref="AO40:AR41"/>
    <mergeCell ref="AS40:AV41"/>
    <mergeCell ref="BA35:BA37"/>
    <mergeCell ref="BB35:BB37"/>
    <mergeCell ref="BC35:BC39"/>
    <mergeCell ref="AU35:AU37"/>
    <mergeCell ref="AV35:AV37"/>
    <mergeCell ref="AW35:AW37"/>
    <mergeCell ref="AX35:AX37"/>
    <mergeCell ref="AY35:AY37"/>
    <mergeCell ref="AZ35:AZ37"/>
    <mergeCell ref="AO35:AO37"/>
    <mergeCell ref="AP35:AP37"/>
    <mergeCell ref="C43:C44"/>
    <mergeCell ref="BB42:BB44"/>
    <mergeCell ref="BC42:BC46"/>
    <mergeCell ref="B33:B39"/>
    <mergeCell ref="AK33:AN34"/>
    <mergeCell ref="AO33:AR34"/>
    <mergeCell ref="AS33:AV34"/>
    <mergeCell ref="BI33:BI34"/>
    <mergeCell ref="AF35:AF39"/>
    <mergeCell ref="AG35:AG37"/>
    <mergeCell ref="AH35:AH37"/>
    <mergeCell ref="AI35:AI37"/>
    <mergeCell ref="AJ35:AJ37"/>
    <mergeCell ref="AK35:AK37"/>
    <mergeCell ref="AL35:AL37"/>
    <mergeCell ref="AM35:AM37"/>
    <mergeCell ref="AN35:AN37"/>
    <mergeCell ref="BC33:BC34"/>
    <mergeCell ref="BD33:BD34"/>
    <mergeCell ref="BE33:BE34"/>
    <mergeCell ref="BF33:BF34"/>
    <mergeCell ref="BG33:BG34"/>
    <mergeCell ref="BH33:BH34"/>
    <mergeCell ref="BG35:BG39"/>
    <mergeCell ref="BH35:BH39"/>
    <mergeCell ref="BI35:BI39"/>
    <mergeCell ref="BD35:BD39"/>
    <mergeCell ref="BE35:BE39"/>
    <mergeCell ref="BF35:BF39"/>
    <mergeCell ref="AF33:AF34"/>
    <mergeCell ref="AG33:AJ34"/>
    <mergeCell ref="AQ35:AQ37"/>
    <mergeCell ref="AR35:AR37"/>
    <mergeCell ref="AS35:AS37"/>
    <mergeCell ref="AT35:AT37"/>
    <mergeCell ref="C36:C37"/>
    <mergeCell ref="BG26:BG27"/>
    <mergeCell ref="BH26:BH27"/>
    <mergeCell ref="AW33:AZ34"/>
    <mergeCell ref="BA33:BB34"/>
    <mergeCell ref="BC28:BC32"/>
    <mergeCell ref="AW28:AW30"/>
    <mergeCell ref="AX28:AX30"/>
    <mergeCell ref="AY28:AY30"/>
    <mergeCell ref="AZ28:AZ30"/>
    <mergeCell ref="BA28:BA30"/>
    <mergeCell ref="BB28:BB30"/>
    <mergeCell ref="BI26:BI27"/>
    <mergeCell ref="AF28:AF32"/>
    <mergeCell ref="AG28:AG30"/>
    <mergeCell ref="AH28:AH30"/>
    <mergeCell ref="AI28:AI30"/>
    <mergeCell ref="AJ28:AJ30"/>
    <mergeCell ref="AK28:AK30"/>
    <mergeCell ref="AL28:AL30"/>
    <mergeCell ref="AW26:AZ27"/>
    <mergeCell ref="BA26:BB27"/>
    <mergeCell ref="BC26:BC27"/>
    <mergeCell ref="BD26:BD27"/>
    <mergeCell ref="BE26:BE27"/>
    <mergeCell ref="BF26:BF27"/>
    <mergeCell ref="BI28:BI32"/>
    <mergeCell ref="BD28:BD32"/>
    <mergeCell ref="BE28:BE32"/>
    <mergeCell ref="BF28:BF32"/>
    <mergeCell ref="BG28:BG32"/>
    <mergeCell ref="BH28:BH32"/>
    <mergeCell ref="AQ28:AQ30"/>
    <mergeCell ref="AR28:AR30"/>
    <mergeCell ref="B26:B32"/>
    <mergeCell ref="AF26:AF27"/>
    <mergeCell ref="AG26:AJ27"/>
    <mergeCell ref="AK26:AN27"/>
    <mergeCell ref="AO26:AR27"/>
    <mergeCell ref="AS26:AV27"/>
    <mergeCell ref="AM28:AM30"/>
    <mergeCell ref="AN28:AN30"/>
    <mergeCell ref="AO28:AO30"/>
    <mergeCell ref="AP28:AP30"/>
    <mergeCell ref="AS28:AS30"/>
    <mergeCell ref="AT28:AT30"/>
    <mergeCell ref="AU28:AU30"/>
    <mergeCell ref="AV28:AV30"/>
    <mergeCell ref="C29:C30"/>
    <mergeCell ref="BD21:BD25"/>
    <mergeCell ref="AS21:AS23"/>
    <mergeCell ref="AT21:AT23"/>
    <mergeCell ref="AU21:AU23"/>
    <mergeCell ref="AV21:AV23"/>
    <mergeCell ref="AW21:AW23"/>
    <mergeCell ref="AX21:AX23"/>
    <mergeCell ref="AM21:AM23"/>
    <mergeCell ref="AN21:AN23"/>
    <mergeCell ref="AO21:AO23"/>
    <mergeCell ref="AP21:AP23"/>
    <mergeCell ref="AQ21:AQ23"/>
    <mergeCell ref="AR21:AR23"/>
    <mergeCell ref="BG19:BG20"/>
    <mergeCell ref="BH19:BH20"/>
    <mergeCell ref="BI19:BI20"/>
    <mergeCell ref="AF21:AF25"/>
    <mergeCell ref="AG21:AG23"/>
    <mergeCell ref="AH21:AH23"/>
    <mergeCell ref="AI21:AI23"/>
    <mergeCell ref="AJ21:AJ23"/>
    <mergeCell ref="AK21:AK23"/>
    <mergeCell ref="AL21:AL23"/>
    <mergeCell ref="AW19:AZ20"/>
    <mergeCell ref="BA19:BB20"/>
    <mergeCell ref="BC19:BC20"/>
    <mergeCell ref="BD19:BD20"/>
    <mergeCell ref="BE19:BE20"/>
    <mergeCell ref="BF19:BF20"/>
    <mergeCell ref="BE21:BE25"/>
    <mergeCell ref="BF21:BF25"/>
    <mergeCell ref="BG21:BG25"/>
    <mergeCell ref="BH21:BH25"/>
    <mergeCell ref="BI21:BI25"/>
    <mergeCell ref="AY21:AY23"/>
    <mergeCell ref="AZ21:AZ23"/>
    <mergeCell ref="BA21:BA23"/>
    <mergeCell ref="B19:B25"/>
    <mergeCell ref="AF19:AF20"/>
    <mergeCell ref="AG19:AJ20"/>
    <mergeCell ref="AK19:AN20"/>
    <mergeCell ref="AO19:AR20"/>
    <mergeCell ref="AS19:AV20"/>
    <mergeCell ref="BA14:BA16"/>
    <mergeCell ref="BB14:BB16"/>
    <mergeCell ref="BC14:BC18"/>
    <mergeCell ref="AU14:AU16"/>
    <mergeCell ref="AV14:AV16"/>
    <mergeCell ref="AW14:AW16"/>
    <mergeCell ref="AX14:AX16"/>
    <mergeCell ref="AY14:AY16"/>
    <mergeCell ref="AZ14:AZ16"/>
    <mergeCell ref="AO14:AO16"/>
    <mergeCell ref="AP14:AP16"/>
    <mergeCell ref="C22:C23"/>
    <mergeCell ref="BB21:BB23"/>
    <mergeCell ref="BC21:BC25"/>
    <mergeCell ref="B12:B18"/>
    <mergeCell ref="AF12:AF13"/>
    <mergeCell ref="AG12:AJ13"/>
    <mergeCell ref="AK12:AN13"/>
    <mergeCell ref="BE12:BE13"/>
    <mergeCell ref="BF12:BF13"/>
    <mergeCell ref="BG12:BG13"/>
    <mergeCell ref="BH12:BH13"/>
    <mergeCell ref="BI12:BI13"/>
    <mergeCell ref="BC12:BC13"/>
    <mergeCell ref="BD12:BD13"/>
    <mergeCell ref="BG14:BG18"/>
    <mergeCell ref="BH14:BH18"/>
    <mergeCell ref="BI14:BI18"/>
    <mergeCell ref="BD14:BD18"/>
    <mergeCell ref="BE14:BE18"/>
    <mergeCell ref="BF14:BF18"/>
    <mergeCell ref="AJ14:AJ16"/>
    <mergeCell ref="AO12:AR13"/>
    <mergeCell ref="AS12:AV13"/>
    <mergeCell ref="AW12:AZ13"/>
    <mergeCell ref="BA12:BB13"/>
    <mergeCell ref="AQ14:AQ16"/>
    <mergeCell ref="AR14:AR16"/>
    <mergeCell ref="AS14:AS16"/>
    <mergeCell ref="AT14:AT16"/>
    <mergeCell ref="C15:C16"/>
    <mergeCell ref="E8:F8"/>
    <mergeCell ref="J8:K8"/>
    <mergeCell ref="B10:B11"/>
    <mergeCell ref="C10:C11"/>
    <mergeCell ref="D10:J10"/>
    <mergeCell ref="K10:Q10"/>
    <mergeCell ref="AY3:BB3"/>
    <mergeCell ref="E4:S4"/>
    <mergeCell ref="E5:F5"/>
    <mergeCell ref="J5:K5"/>
    <mergeCell ref="E6:F6"/>
    <mergeCell ref="J6:K6"/>
    <mergeCell ref="AW6:BB6"/>
    <mergeCell ref="R10:X10"/>
    <mergeCell ref="Y10:AE10"/>
    <mergeCell ref="AK14:AK16"/>
    <mergeCell ref="AL14:AL16"/>
    <mergeCell ref="AM14:AM16"/>
    <mergeCell ref="AN14:AN16"/>
    <mergeCell ref="AF14:AF18"/>
    <mergeCell ref="AG14:AG16"/>
    <mergeCell ref="AH14:AH16"/>
    <mergeCell ref="AI14:AI16"/>
  </mergeCells>
  <phoneticPr fontId="1"/>
  <conditionalFormatting sqref="D12:AE18">
    <cfRule type="expression" dxfId="28" priority="31">
      <formula>COUNTIF(祝日,D$12)=1</formula>
    </cfRule>
    <cfRule type="expression" dxfId="27" priority="32">
      <formula>WEEKDAY(D$12)=7</formula>
    </cfRule>
    <cfRule type="expression" dxfId="26" priority="33">
      <formula>WEEKDAY(D$12)=1</formula>
    </cfRule>
  </conditionalFormatting>
  <conditionalFormatting sqref="D19:AE25">
    <cfRule type="expression" dxfId="25" priority="16">
      <formula>COUNTIF(祝日,D$19)=1</formula>
    </cfRule>
    <cfRule type="expression" dxfId="24" priority="17">
      <formula>WEEKDAY(D$19)=7</formula>
    </cfRule>
    <cfRule type="expression" dxfId="23" priority="18">
      <formula>WEEKDAY(D$19)=1</formula>
    </cfRule>
  </conditionalFormatting>
  <conditionalFormatting sqref="D26:AE32">
    <cfRule type="expression" dxfId="22" priority="13">
      <formula>COUNTIF(祝日,D$26)=1</formula>
    </cfRule>
    <cfRule type="expression" dxfId="21" priority="14">
      <formula>WEEKDAY(D$26)=7</formula>
    </cfRule>
    <cfRule type="expression" dxfId="20" priority="15">
      <formula>WEEKDAY(D$26)=1</formula>
    </cfRule>
  </conditionalFormatting>
  <conditionalFormatting sqref="D33:AE39">
    <cfRule type="expression" dxfId="19" priority="10">
      <formula>COUNTIF(祝日,D$33)=1</formula>
    </cfRule>
    <cfRule type="expression" dxfId="18" priority="11">
      <formula>WEEKDAY(D$33)=7</formula>
    </cfRule>
    <cfRule type="expression" dxfId="17" priority="12">
      <formula>WEEKDAY(D$33)=1</formula>
    </cfRule>
  </conditionalFormatting>
  <conditionalFormatting sqref="D40:AE46">
    <cfRule type="expression" dxfId="16" priority="28">
      <formula>COUNTIF(祝日,D$40)=1</formula>
    </cfRule>
    <cfRule type="expression" dxfId="15" priority="29">
      <formula>WEEKDAY(D$40)=7</formula>
    </cfRule>
    <cfRule type="expression" dxfId="14" priority="30">
      <formula>WEEKDAY(D$40)=1</formula>
    </cfRule>
  </conditionalFormatting>
  <conditionalFormatting sqref="D47:AE53">
    <cfRule type="expression" dxfId="13" priority="25">
      <formula>COUNTIF(祝日,D$47)=1</formula>
    </cfRule>
    <cfRule type="expression" dxfId="12" priority="26">
      <formula>WEEKDAY(D$47)=7</formula>
    </cfRule>
    <cfRule type="expression" dxfId="11" priority="27">
      <formula>WEEKDAY(D$47)=1</formula>
    </cfRule>
  </conditionalFormatting>
  <conditionalFormatting sqref="D54:AE60">
    <cfRule type="expression" dxfId="10" priority="22">
      <formula>COUNTIF(祝日,D$54)=1</formula>
    </cfRule>
    <cfRule type="expression" dxfId="9" priority="23">
      <formula>WEEKDAY(D$54)=7</formula>
    </cfRule>
    <cfRule type="expression" dxfId="8" priority="24">
      <formula>WEEKDAY(D$54)=1</formula>
    </cfRule>
  </conditionalFormatting>
  <conditionalFormatting sqref="D61:AE67">
    <cfRule type="expression" dxfId="7" priority="19">
      <formula>COUNTIF(祝日,D$61)=1</formula>
    </cfRule>
    <cfRule type="expression" dxfId="6" priority="20">
      <formula>WEEKDAY(D$61)=7</formula>
    </cfRule>
    <cfRule type="expression" dxfId="5" priority="21">
      <formula>WEEKDAY(D$61)=1</formula>
    </cfRule>
  </conditionalFormatting>
  <conditionalFormatting sqref="B72:J72 B76:J76 AH71:AP71 AH75:AP75 AH78:AP78">
    <cfRule type="expression" dxfId="4" priority="9">
      <formula>$BB$4="★"</formula>
    </cfRule>
  </conditionalFormatting>
  <conditionalFormatting sqref="AZ71">
    <cfRule type="expression" dxfId="3" priority="8">
      <formula>$BB$4="★"</formula>
    </cfRule>
  </conditionalFormatting>
  <conditionalFormatting sqref="AQ69:AX69">
    <cfRule type="expression" dxfId="2" priority="4">
      <formula>$BB$4="★"</formula>
    </cfRule>
  </conditionalFormatting>
  <conditionalFormatting sqref="A69:AQ69 AW69:BB69 A70:BB70 A72:BB79 BB71 A71:AZ71">
    <cfRule type="expression" dxfId="1" priority="2">
      <formula>$BB$4&lt;&gt;"★"</formula>
    </cfRule>
  </conditionalFormatting>
  <conditionalFormatting sqref="AG12:AZ67">
    <cfRule type="cellIs" dxfId="0" priority="1" operator="equal">
      <formula>"未達成"</formula>
    </cfRule>
  </conditionalFormatting>
  <dataValidations count="4">
    <dataValidation type="list" allowBlank="1" showInputMessage="1" showErrorMessage="1" sqref="D15:AE15 D22:AE22 D29:AE29 D36:AE36 D43:AE43 D50:AE50 D57:AE57 D64:AE64" xr:uid="{EB2653AD-FB16-4E80-86F6-47E84C85DCBD}">
      <formula1>"着手日,完了日,完了日工期末,工期末,振替日,夏季休暇,年末年始休暇"</formula1>
    </dataValidation>
    <dataValidation type="list" allowBlank="1" showInputMessage="1" showErrorMessage="1" sqref="AV17:AV18 AZ24:AZ25 AZ31:AZ32 AZ38:AZ39 AZ45:AZ46 AZ52:AZ53 AZ59:AZ60 AZ66:AZ67 AJ17:AJ18 AN17:AN18 AR17:AR18 AZ17:AZ18 AV24:AV25 AV31:AV32 AV38:AV39 AV45:AV46 AV52:AV53 AV59:AV60 AV66:AV67 AJ24:AJ25 AJ31:AJ32 AJ38:AJ39 AJ45:AJ46 AJ52:AJ53 AJ59:AJ60 AJ66:AJ67 AN24:AN25 AN31:AN32 AN38:AN39 AN45:AN46 AN52:AN53 AN59:AN60 AN66:AN67 AR24:AR25 AR31:AR32 AR38:AR39 AR45:AR46 AR52:AR53 AR59:AR60 AR66:AR67 AZ71" xr:uid="{6CC83A5C-59F9-4754-B802-DC709F9FCF17}">
      <formula1>"－,該当"</formula1>
    </dataValidation>
    <dataValidation type="list" allowBlank="1" showInputMessage="1" showErrorMessage="1" sqref="D25:AE25 D32:AE32 D39:AE39 D46:AE46 D53:AE53 D60:AE60 Y18:AC18 D18 F18:H18 L18:O18 R18:V18 D67:AE67" xr:uid="{A5CBEF76-FBA4-4B3B-944F-CF5A2BB8A5D0}">
      <formula1>"○"</formula1>
    </dataValidation>
    <dataValidation type="list" allowBlank="1" showInputMessage="1" showErrorMessage="1" sqref="E18 D31:AE31 D38:AE38 D45:AE45 D52:AE52 D59:AE59 D66:AE66 D24:AE24 I18:K18 P18:Q18 W18:X18 D17:AE17 AD18:AE18" xr:uid="{4FCD06AA-AE03-4DA0-92FC-AC221109C43D}">
      <formula1>"－,○,対象外"</formula1>
    </dataValidation>
  </dataValidations>
  <printOptions horizontalCentered="1"/>
  <pageMargins left="0.19685039370078741" right="0.19685039370078741" top="0.70866141732283472" bottom="7.874015748031496E-2" header="0.31496062992125984" footer="0.11811023622047245"/>
  <pageSetup paperSize="9" scale="4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8"/>
  <sheetViews>
    <sheetView topLeftCell="A141" workbookViewId="0">
      <selection activeCell="A164" sqref="A164"/>
    </sheetView>
  </sheetViews>
  <sheetFormatPr defaultRowHeight="13.2" x14ac:dyDescent="0.2"/>
  <cols>
    <col min="1" max="1" width="11.6640625" bestFit="1" customWidth="1"/>
    <col min="2" max="2" width="3.33203125" bestFit="1" customWidth="1"/>
    <col min="3" max="3" width="13" bestFit="1" customWidth="1"/>
  </cols>
  <sheetData>
    <row r="1" spans="1:3" x14ac:dyDescent="0.2">
      <c r="A1" s="13">
        <v>45658</v>
      </c>
      <c r="B1" t="s">
        <v>43</v>
      </c>
      <c r="C1" t="s">
        <v>23</v>
      </c>
    </row>
    <row r="2" spans="1:3" x14ac:dyDescent="0.2">
      <c r="A2" s="13">
        <v>45670</v>
      </c>
      <c r="B2" t="s">
        <v>22</v>
      </c>
      <c r="C2" t="s">
        <v>24</v>
      </c>
    </row>
    <row r="3" spans="1:3" x14ac:dyDescent="0.2">
      <c r="A3" s="13">
        <v>45699</v>
      </c>
      <c r="B3" t="s">
        <v>46</v>
      </c>
      <c r="C3" t="s">
        <v>25</v>
      </c>
    </row>
    <row r="4" spans="1:3" x14ac:dyDescent="0.2">
      <c r="A4" s="13">
        <v>45711</v>
      </c>
      <c r="B4" t="s">
        <v>42</v>
      </c>
      <c r="C4" t="s">
        <v>38</v>
      </c>
    </row>
    <row r="5" spans="1:3" x14ac:dyDescent="0.2">
      <c r="A5" s="13">
        <v>45712</v>
      </c>
      <c r="B5" t="s">
        <v>22</v>
      </c>
      <c r="C5" t="s">
        <v>26</v>
      </c>
    </row>
    <row r="6" spans="1:3" x14ac:dyDescent="0.2">
      <c r="A6" s="13">
        <v>45736</v>
      </c>
      <c r="B6" t="s">
        <v>40</v>
      </c>
      <c r="C6" t="s">
        <v>27</v>
      </c>
    </row>
    <row r="7" spans="1:3" x14ac:dyDescent="0.2">
      <c r="A7" s="13">
        <v>45776</v>
      </c>
      <c r="B7" t="s">
        <v>46</v>
      </c>
      <c r="C7" t="s">
        <v>28</v>
      </c>
    </row>
    <row r="8" spans="1:3" x14ac:dyDescent="0.2">
      <c r="A8" s="13">
        <v>45780</v>
      </c>
      <c r="B8" t="s">
        <v>45</v>
      </c>
      <c r="C8" t="s">
        <v>29</v>
      </c>
    </row>
    <row r="9" spans="1:3" x14ac:dyDescent="0.2">
      <c r="A9" s="13">
        <v>45781</v>
      </c>
      <c r="B9" t="s">
        <v>42</v>
      </c>
      <c r="C9" t="s">
        <v>30</v>
      </c>
    </row>
    <row r="10" spans="1:3" x14ac:dyDescent="0.2">
      <c r="A10" s="13">
        <v>45782</v>
      </c>
      <c r="B10" t="s">
        <v>22</v>
      </c>
      <c r="C10" t="s">
        <v>31</v>
      </c>
    </row>
    <row r="11" spans="1:3" x14ac:dyDescent="0.2">
      <c r="A11" s="13">
        <v>45783</v>
      </c>
      <c r="B11" t="s">
        <v>46</v>
      </c>
      <c r="C11" t="s">
        <v>26</v>
      </c>
    </row>
    <row r="12" spans="1:3" x14ac:dyDescent="0.2">
      <c r="A12" s="13">
        <v>45859</v>
      </c>
      <c r="B12" t="s">
        <v>22</v>
      </c>
      <c r="C12" t="s">
        <v>32</v>
      </c>
    </row>
    <row r="13" spans="1:3" x14ac:dyDescent="0.2">
      <c r="A13" s="13">
        <v>45880</v>
      </c>
      <c r="B13" t="s">
        <v>22</v>
      </c>
      <c r="C13" t="s">
        <v>33</v>
      </c>
    </row>
    <row r="14" spans="1:3" x14ac:dyDescent="0.2">
      <c r="A14" s="13">
        <v>45915</v>
      </c>
      <c r="B14" t="s">
        <v>22</v>
      </c>
      <c r="C14" t="s">
        <v>34</v>
      </c>
    </row>
    <row r="15" spans="1:3" x14ac:dyDescent="0.2">
      <c r="A15" s="13">
        <v>45923</v>
      </c>
      <c r="B15" t="s">
        <v>46</v>
      </c>
      <c r="C15" t="s">
        <v>35</v>
      </c>
    </row>
    <row r="16" spans="1:3" x14ac:dyDescent="0.2">
      <c r="A16" s="13">
        <v>45943</v>
      </c>
      <c r="B16" t="s">
        <v>22</v>
      </c>
      <c r="C16" t="s">
        <v>44</v>
      </c>
    </row>
    <row r="17" spans="1:3" x14ac:dyDescent="0.2">
      <c r="A17" s="13">
        <v>45964</v>
      </c>
      <c r="B17" t="s">
        <v>22</v>
      </c>
      <c r="C17" t="s">
        <v>36</v>
      </c>
    </row>
    <row r="18" spans="1:3" x14ac:dyDescent="0.2">
      <c r="A18" s="13">
        <v>45984</v>
      </c>
      <c r="B18" t="s">
        <v>42</v>
      </c>
      <c r="C18" t="s">
        <v>37</v>
      </c>
    </row>
    <row r="19" spans="1:3" x14ac:dyDescent="0.2">
      <c r="A19" s="13">
        <v>45985</v>
      </c>
      <c r="B19" t="s">
        <v>22</v>
      </c>
      <c r="C19" t="s">
        <v>26</v>
      </c>
    </row>
    <row r="20" spans="1:3" x14ac:dyDescent="0.2">
      <c r="A20" s="13">
        <v>46023</v>
      </c>
      <c r="B20" t="s">
        <v>40</v>
      </c>
      <c r="C20" t="s">
        <v>23</v>
      </c>
    </row>
    <row r="21" spans="1:3" x14ac:dyDescent="0.2">
      <c r="A21" s="13">
        <v>46034</v>
      </c>
      <c r="B21" t="s">
        <v>22</v>
      </c>
      <c r="C21" t="s">
        <v>24</v>
      </c>
    </row>
    <row r="22" spans="1:3" x14ac:dyDescent="0.2">
      <c r="A22" s="13">
        <v>46064</v>
      </c>
      <c r="B22" t="s">
        <v>43</v>
      </c>
      <c r="C22" t="s">
        <v>25</v>
      </c>
    </row>
    <row r="23" spans="1:3" x14ac:dyDescent="0.2">
      <c r="A23" s="13">
        <v>46076</v>
      </c>
      <c r="B23" t="s">
        <v>22</v>
      </c>
      <c r="C23" t="s">
        <v>38</v>
      </c>
    </row>
    <row r="24" spans="1:3" x14ac:dyDescent="0.2">
      <c r="A24" s="13">
        <v>46101</v>
      </c>
      <c r="B24" t="s">
        <v>41</v>
      </c>
      <c r="C24" t="s">
        <v>27</v>
      </c>
    </row>
    <row r="25" spans="1:3" x14ac:dyDescent="0.2">
      <c r="A25" s="13">
        <v>46141</v>
      </c>
      <c r="B25" t="s">
        <v>43</v>
      </c>
      <c r="C25" t="s">
        <v>28</v>
      </c>
    </row>
    <row r="26" spans="1:3" x14ac:dyDescent="0.2">
      <c r="A26" s="13">
        <v>46145</v>
      </c>
      <c r="B26" t="s">
        <v>42</v>
      </c>
      <c r="C26" t="s">
        <v>29</v>
      </c>
    </row>
    <row r="27" spans="1:3" x14ac:dyDescent="0.2">
      <c r="A27" s="13">
        <v>46146</v>
      </c>
      <c r="B27" t="s">
        <v>22</v>
      </c>
      <c r="C27" t="s">
        <v>30</v>
      </c>
    </row>
    <row r="28" spans="1:3" x14ac:dyDescent="0.2">
      <c r="A28" s="13">
        <v>46147</v>
      </c>
      <c r="B28" t="s">
        <v>46</v>
      </c>
      <c r="C28" t="s">
        <v>31</v>
      </c>
    </row>
    <row r="29" spans="1:3" x14ac:dyDescent="0.2">
      <c r="A29" s="13">
        <v>46148</v>
      </c>
      <c r="B29" t="s">
        <v>43</v>
      </c>
      <c r="C29" t="s">
        <v>26</v>
      </c>
    </row>
    <row r="30" spans="1:3" x14ac:dyDescent="0.2">
      <c r="A30" s="13">
        <v>46223</v>
      </c>
      <c r="B30" t="s">
        <v>22</v>
      </c>
      <c r="C30" t="s">
        <v>32</v>
      </c>
    </row>
    <row r="31" spans="1:3" x14ac:dyDescent="0.2">
      <c r="A31" s="13">
        <v>46245</v>
      </c>
      <c r="B31" t="s">
        <v>46</v>
      </c>
      <c r="C31" t="s">
        <v>33</v>
      </c>
    </row>
    <row r="32" spans="1:3" x14ac:dyDescent="0.2">
      <c r="A32" s="13">
        <v>46286</v>
      </c>
      <c r="B32" t="s">
        <v>22</v>
      </c>
      <c r="C32" t="s">
        <v>34</v>
      </c>
    </row>
    <row r="33" spans="1:3" x14ac:dyDescent="0.2">
      <c r="A33" s="13">
        <v>46288</v>
      </c>
      <c r="B33" t="s">
        <v>43</v>
      </c>
      <c r="C33" t="s">
        <v>35</v>
      </c>
    </row>
    <row r="34" spans="1:3" x14ac:dyDescent="0.2">
      <c r="A34" s="13">
        <v>46307</v>
      </c>
      <c r="B34" t="s">
        <v>22</v>
      </c>
      <c r="C34" t="s">
        <v>44</v>
      </c>
    </row>
    <row r="35" spans="1:3" x14ac:dyDescent="0.2">
      <c r="A35" s="13">
        <v>46329</v>
      </c>
      <c r="B35" t="s">
        <v>46</v>
      </c>
      <c r="C35" t="s">
        <v>36</v>
      </c>
    </row>
    <row r="36" spans="1:3" x14ac:dyDescent="0.2">
      <c r="A36" s="13">
        <v>46349</v>
      </c>
      <c r="B36" t="s">
        <v>22</v>
      </c>
      <c r="C36" t="s">
        <v>37</v>
      </c>
    </row>
    <row r="37" spans="1:3" x14ac:dyDescent="0.2">
      <c r="A37" s="13">
        <v>46388</v>
      </c>
      <c r="B37" t="s">
        <v>41</v>
      </c>
      <c r="C37" t="s">
        <v>23</v>
      </c>
    </row>
    <row r="38" spans="1:3" x14ac:dyDescent="0.2">
      <c r="A38" s="13">
        <v>46398</v>
      </c>
      <c r="B38" t="s">
        <v>22</v>
      </c>
      <c r="C38" t="s">
        <v>24</v>
      </c>
    </row>
    <row r="39" spans="1:3" x14ac:dyDescent="0.2">
      <c r="A39" s="13">
        <v>46429</v>
      </c>
      <c r="B39" t="s">
        <v>40</v>
      </c>
      <c r="C39" t="s">
        <v>25</v>
      </c>
    </row>
    <row r="40" spans="1:3" x14ac:dyDescent="0.2">
      <c r="A40" s="13">
        <v>46441</v>
      </c>
      <c r="B40" t="s">
        <v>46</v>
      </c>
      <c r="C40" t="s">
        <v>38</v>
      </c>
    </row>
    <row r="41" spans="1:3" x14ac:dyDescent="0.2">
      <c r="A41" s="13">
        <v>46467</v>
      </c>
      <c r="B41" t="s">
        <v>42</v>
      </c>
      <c r="C41" t="s">
        <v>27</v>
      </c>
    </row>
    <row r="42" spans="1:3" x14ac:dyDescent="0.2">
      <c r="A42" s="13">
        <v>46468</v>
      </c>
      <c r="B42" t="s">
        <v>22</v>
      </c>
      <c r="C42" t="s">
        <v>26</v>
      </c>
    </row>
    <row r="43" spans="1:3" x14ac:dyDescent="0.2">
      <c r="A43" s="13">
        <v>46506</v>
      </c>
      <c r="B43" t="s">
        <v>40</v>
      </c>
      <c r="C43" t="s">
        <v>28</v>
      </c>
    </row>
    <row r="44" spans="1:3" x14ac:dyDescent="0.2">
      <c r="A44" s="13">
        <v>46510</v>
      </c>
      <c r="B44" t="s">
        <v>22</v>
      </c>
      <c r="C44" t="s">
        <v>29</v>
      </c>
    </row>
    <row r="45" spans="1:3" x14ac:dyDescent="0.2">
      <c r="A45" s="13">
        <v>46511</v>
      </c>
      <c r="B45" t="s">
        <v>46</v>
      </c>
      <c r="C45" t="s">
        <v>30</v>
      </c>
    </row>
    <row r="46" spans="1:3" x14ac:dyDescent="0.2">
      <c r="A46" s="13">
        <v>46512</v>
      </c>
      <c r="B46" t="s">
        <v>43</v>
      </c>
      <c r="C46" t="s">
        <v>31</v>
      </c>
    </row>
    <row r="47" spans="1:3" x14ac:dyDescent="0.2">
      <c r="A47" s="13">
        <v>46587</v>
      </c>
      <c r="B47" t="s">
        <v>22</v>
      </c>
      <c r="C47" t="s">
        <v>32</v>
      </c>
    </row>
    <row r="48" spans="1:3" x14ac:dyDescent="0.2">
      <c r="A48" s="13">
        <v>46610</v>
      </c>
      <c r="B48" t="s">
        <v>43</v>
      </c>
      <c r="C48" t="s">
        <v>33</v>
      </c>
    </row>
    <row r="49" spans="1:3" x14ac:dyDescent="0.2">
      <c r="A49" s="13">
        <v>46650</v>
      </c>
      <c r="B49" t="s">
        <v>22</v>
      </c>
      <c r="C49" t="s">
        <v>34</v>
      </c>
    </row>
    <row r="50" spans="1:3" x14ac:dyDescent="0.2">
      <c r="A50" s="13">
        <v>46653</v>
      </c>
      <c r="B50" t="s">
        <v>40</v>
      </c>
      <c r="C50" t="s">
        <v>35</v>
      </c>
    </row>
    <row r="51" spans="1:3" x14ac:dyDescent="0.2">
      <c r="A51" s="13">
        <v>46671</v>
      </c>
      <c r="B51" t="s">
        <v>22</v>
      </c>
      <c r="C51" t="s">
        <v>44</v>
      </c>
    </row>
    <row r="52" spans="1:3" x14ac:dyDescent="0.2">
      <c r="A52" s="13">
        <v>46694</v>
      </c>
      <c r="B52" t="s">
        <v>43</v>
      </c>
      <c r="C52" t="s">
        <v>36</v>
      </c>
    </row>
    <row r="53" spans="1:3" x14ac:dyDescent="0.2">
      <c r="A53" s="13">
        <v>46714</v>
      </c>
      <c r="B53" t="s">
        <v>46</v>
      </c>
      <c r="C53" t="s">
        <v>37</v>
      </c>
    </row>
    <row r="54" spans="1:3" x14ac:dyDescent="0.2">
      <c r="A54" s="13">
        <v>46753</v>
      </c>
      <c r="B54" t="s">
        <v>45</v>
      </c>
      <c r="C54" t="s">
        <v>23</v>
      </c>
    </row>
    <row r="55" spans="1:3" x14ac:dyDescent="0.2">
      <c r="A55" s="13">
        <v>46762</v>
      </c>
      <c r="B55" t="s">
        <v>22</v>
      </c>
      <c r="C55" t="s">
        <v>24</v>
      </c>
    </row>
    <row r="56" spans="1:3" x14ac:dyDescent="0.2">
      <c r="A56" s="13">
        <v>46794</v>
      </c>
      <c r="B56" t="s">
        <v>41</v>
      </c>
      <c r="C56" t="s">
        <v>25</v>
      </c>
    </row>
    <row r="57" spans="1:3" x14ac:dyDescent="0.2">
      <c r="A57" s="13">
        <v>46806</v>
      </c>
      <c r="B57" t="s">
        <v>43</v>
      </c>
      <c r="C57" t="s">
        <v>38</v>
      </c>
    </row>
    <row r="58" spans="1:3" x14ac:dyDescent="0.2">
      <c r="A58" s="13">
        <v>46832</v>
      </c>
      <c r="B58" t="s">
        <v>22</v>
      </c>
      <c r="C58" t="s">
        <v>27</v>
      </c>
    </row>
    <row r="59" spans="1:3" x14ac:dyDescent="0.2">
      <c r="A59" s="13">
        <v>46872</v>
      </c>
      <c r="B59" t="s">
        <v>45</v>
      </c>
      <c r="C59" t="s">
        <v>28</v>
      </c>
    </row>
    <row r="60" spans="1:3" x14ac:dyDescent="0.2">
      <c r="A60" s="13">
        <v>46876</v>
      </c>
      <c r="B60" t="s">
        <v>43</v>
      </c>
      <c r="C60" t="s">
        <v>29</v>
      </c>
    </row>
    <row r="61" spans="1:3" x14ac:dyDescent="0.2">
      <c r="A61" s="13">
        <v>46877</v>
      </c>
      <c r="B61" t="s">
        <v>40</v>
      </c>
      <c r="C61" t="s">
        <v>30</v>
      </c>
    </row>
    <row r="62" spans="1:3" x14ac:dyDescent="0.2">
      <c r="A62" s="13">
        <v>46878</v>
      </c>
      <c r="B62" t="s">
        <v>41</v>
      </c>
      <c r="C62" t="s">
        <v>31</v>
      </c>
    </row>
    <row r="63" spans="1:3" x14ac:dyDescent="0.2">
      <c r="A63" s="13">
        <v>46951</v>
      </c>
      <c r="B63" t="s">
        <v>22</v>
      </c>
      <c r="C63" t="s">
        <v>32</v>
      </c>
    </row>
    <row r="64" spans="1:3" x14ac:dyDescent="0.2">
      <c r="A64" s="13">
        <v>46976</v>
      </c>
      <c r="B64" t="s">
        <v>41</v>
      </c>
      <c r="C64" t="s">
        <v>33</v>
      </c>
    </row>
    <row r="65" spans="1:3" x14ac:dyDescent="0.2">
      <c r="A65" s="13">
        <v>47014</v>
      </c>
      <c r="B65" t="s">
        <v>22</v>
      </c>
      <c r="C65" t="s">
        <v>34</v>
      </c>
    </row>
    <row r="66" spans="1:3" x14ac:dyDescent="0.2">
      <c r="A66" s="13">
        <v>47018</v>
      </c>
      <c r="B66" t="s">
        <v>41</v>
      </c>
      <c r="C66" t="s">
        <v>35</v>
      </c>
    </row>
    <row r="67" spans="1:3" x14ac:dyDescent="0.2">
      <c r="A67" s="13">
        <v>47035</v>
      </c>
      <c r="B67" t="s">
        <v>22</v>
      </c>
      <c r="C67" t="s">
        <v>44</v>
      </c>
    </row>
    <row r="68" spans="1:3" x14ac:dyDescent="0.2">
      <c r="A68" s="13">
        <v>47060</v>
      </c>
      <c r="B68" t="s">
        <v>41</v>
      </c>
      <c r="C68" t="s">
        <v>36</v>
      </c>
    </row>
    <row r="69" spans="1:3" x14ac:dyDescent="0.2">
      <c r="A69" s="13">
        <v>47080</v>
      </c>
      <c r="B69" t="s">
        <v>40</v>
      </c>
      <c r="C69" t="s">
        <v>37</v>
      </c>
    </row>
    <row r="70" spans="1:3" x14ac:dyDescent="0.2">
      <c r="A70" s="13">
        <v>47119</v>
      </c>
      <c r="B70" t="s">
        <v>22</v>
      </c>
      <c r="C70" t="s">
        <v>23</v>
      </c>
    </row>
    <row r="71" spans="1:3" x14ac:dyDescent="0.2">
      <c r="A71" s="13">
        <v>47126</v>
      </c>
      <c r="B71" t="s">
        <v>22</v>
      </c>
      <c r="C71" t="s">
        <v>24</v>
      </c>
    </row>
    <row r="72" spans="1:3" x14ac:dyDescent="0.2">
      <c r="A72" s="13">
        <v>47160</v>
      </c>
      <c r="B72" t="s">
        <v>42</v>
      </c>
      <c r="C72" t="s">
        <v>25</v>
      </c>
    </row>
    <row r="73" spans="1:3" x14ac:dyDescent="0.2">
      <c r="A73" s="13">
        <v>47161</v>
      </c>
      <c r="B73" t="s">
        <v>22</v>
      </c>
      <c r="C73" t="s">
        <v>26</v>
      </c>
    </row>
    <row r="74" spans="1:3" x14ac:dyDescent="0.2">
      <c r="A74" s="13">
        <v>47172</v>
      </c>
      <c r="B74" t="s">
        <v>41</v>
      </c>
      <c r="C74" t="s">
        <v>38</v>
      </c>
    </row>
    <row r="75" spans="1:3" x14ac:dyDescent="0.2">
      <c r="A75" s="13">
        <v>47197</v>
      </c>
      <c r="B75" t="s">
        <v>46</v>
      </c>
      <c r="C75" t="s">
        <v>27</v>
      </c>
    </row>
    <row r="76" spans="1:3" x14ac:dyDescent="0.2">
      <c r="A76" s="13">
        <v>47237</v>
      </c>
      <c r="B76" t="s">
        <v>42</v>
      </c>
      <c r="C76" t="s">
        <v>28</v>
      </c>
    </row>
    <row r="77" spans="1:3" x14ac:dyDescent="0.2">
      <c r="A77" s="13">
        <v>47238</v>
      </c>
      <c r="B77" t="s">
        <v>22</v>
      </c>
      <c r="C77" t="s">
        <v>26</v>
      </c>
    </row>
    <row r="78" spans="1:3" x14ac:dyDescent="0.2">
      <c r="A78" s="13">
        <v>47241</v>
      </c>
      <c r="B78" t="s">
        <v>40</v>
      </c>
      <c r="C78" t="s">
        <v>29</v>
      </c>
    </row>
    <row r="79" spans="1:3" x14ac:dyDescent="0.2">
      <c r="A79" s="13">
        <v>47242</v>
      </c>
      <c r="B79" t="s">
        <v>41</v>
      </c>
      <c r="C79" t="s">
        <v>30</v>
      </c>
    </row>
    <row r="80" spans="1:3" x14ac:dyDescent="0.2">
      <c r="A80" s="13">
        <v>47243</v>
      </c>
      <c r="B80" t="s">
        <v>45</v>
      </c>
      <c r="C80" t="s">
        <v>31</v>
      </c>
    </row>
    <row r="81" spans="1:3" x14ac:dyDescent="0.2">
      <c r="A81" s="13">
        <v>47315</v>
      </c>
      <c r="B81" t="s">
        <v>22</v>
      </c>
      <c r="C81" t="s">
        <v>32</v>
      </c>
    </row>
    <row r="82" spans="1:3" x14ac:dyDescent="0.2">
      <c r="A82" s="13">
        <v>47341</v>
      </c>
      <c r="B82" t="s">
        <v>45</v>
      </c>
      <c r="C82" t="s">
        <v>33</v>
      </c>
    </row>
    <row r="83" spans="1:3" x14ac:dyDescent="0.2">
      <c r="A83" s="13">
        <v>47378</v>
      </c>
      <c r="B83" t="s">
        <v>22</v>
      </c>
      <c r="C83" t="s">
        <v>34</v>
      </c>
    </row>
    <row r="84" spans="1:3" x14ac:dyDescent="0.2">
      <c r="A84" s="13">
        <v>47384</v>
      </c>
      <c r="B84" t="s">
        <v>42</v>
      </c>
      <c r="C84" t="s">
        <v>35</v>
      </c>
    </row>
    <row r="85" spans="1:3" x14ac:dyDescent="0.2">
      <c r="A85" s="13">
        <v>47385</v>
      </c>
      <c r="B85" t="s">
        <v>22</v>
      </c>
      <c r="C85" t="s">
        <v>26</v>
      </c>
    </row>
    <row r="86" spans="1:3" x14ac:dyDescent="0.2">
      <c r="A86" s="13">
        <v>47399</v>
      </c>
      <c r="B86" t="s">
        <v>22</v>
      </c>
      <c r="C86" t="s">
        <v>44</v>
      </c>
    </row>
    <row r="87" spans="1:3" x14ac:dyDescent="0.2">
      <c r="A87" s="13">
        <v>47425</v>
      </c>
      <c r="B87" t="s">
        <v>45</v>
      </c>
      <c r="C87" t="s">
        <v>36</v>
      </c>
    </row>
    <row r="88" spans="1:3" x14ac:dyDescent="0.2">
      <c r="A88" s="13">
        <v>47445</v>
      </c>
      <c r="B88" t="s">
        <v>41</v>
      </c>
      <c r="C88" t="s">
        <v>37</v>
      </c>
    </row>
    <row r="89" spans="1:3" x14ac:dyDescent="0.2">
      <c r="A89" s="13">
        <v>47484</v>
      </c>
      <c r="B89" t="s">
        <v>46</v>
      </c>
      <c r="C89" t="s">
        <v>23</v>
      </c>
    </row>
    <row r="90" spans="1:3" x14ac:dyDescent="0.2">
      <c r="A90" s="13">
        <v>47497</v>
      </c>
      <c r="B90" t="s">
        <v>22</v>
      </c>
      <c r="C90" t="s">
        <v>24</v>
      </c>
    </row>
    <row r="91" spans="1:3" x14ac:dyDescent="0.2">
      <c r="A91" s="13">
        <v>47525</v>
      </c>
      <c r="B91" t="s">
        <v>22</v>
      </c>
      <c r="C91" t="s">
        <v>25</v>
      </c>
    </row>
    <row r="92" spans="1:3" x14ac:dyDescent="0.2">
      <c r="A92" s="13">
        <v>47537</v>
      </c>
      <c r="B92" t="s">
        <v>45</v>
      </c>
      <c r="C92" t="s">
        <v>38</v>
      </c>
    </row>
    <row r="93" spans="1:3" x14ac:dyDescent="0.2">
      <c r="A93" s="13">
        <v>47562</v>
      </c>
      <c r="B93" t="s">
        <v>43</v>
      </c>
      <c r="C93" t="s">
        <v>27</v>
      </c>
    </row>
    <row r="94" spans="1:3" x14ac:dyDescent="0.2">
      <c r="A94" s="13">
        <v>47602</v>
      </c>
      <c r="B94" t="s">
        <v>22</v>
      </c>
      <c r="C94" t="s">
        <v>28</v>
      </c>
    </row>
    <row r="95" spans="1:3" x14ac:dyDescent="0.2">
      <c r="A95" s="13">
        <v>47606</v>
      </c>
      <c r="B95" t="s">
        <v>41</v>
      </c>
      <c r="C95" t="s">
        <v>29</v>
      </c>
    </row>
    <row r="96" spans="1:3" x14ac:dyDescent="0.2">
      <c r="A96" s="13">
        <v>47607</v>
      </c>
      <c r="B96" t="s">
        <v>45</v>
      </c>
      <c r="C96" t="s">
        <v>30</v>
      </c>
    </row>
    <row r="97" spans="1:3" x14ac:dyDescent="0.2">
      <c r="A97" s="13">
        <v>47608</v>
      </c>
      <c r="B97" t="s">
        <v>42</v>
      </c>
      <c r="C97" t="s">
        <v>31</v>
      </c>
    </row>
    <row r="98" spans="1:3" x14ac:dyDescent="0.2">
      <c r="A98" s="13">
        <v>47609</v>
      </c>
      <c r="B98" t="s">
        <v>22</v>
      </c>
      <c r="C98" t="s">
        <v>26</v>
      </c>
    </row>
    <row r="99" spans="1:3" x14ac:dyDescent="0.2">
      <c r="A99" s="13">
        <v>47679</v>
      </c>
      <c r="B99" t="s">
        <v>22</v>
      </c>
      <c r="C99" t="s">
        <v>32</v>
      </c>
    </row>
    <row r="100" spans="1:3" x14ac:dyDescent="0.2">
      <c r="A100" s="13">
        <v>47706</v>
      </c>
      <c r="B100" t="s">
        <v>42</v>
      </c>
      <c r="C100" t="s">
        <v>33</v>
      </c>
    </row>
    <row r="101" spans="1:3" x14ac:dyDescent="0.2">
      <c r="A101" s="13">
        <v>47707</v>
      </c>
      <c r="B101" t="s">
        <v>22</v>
      </c>
      <c r="C101" t="s">
        <v>26</v>
      </c>
    </row>
    <row r="102" spans="1:3" x14ac:dyDescent="0.2">
      <c r="A102" s="13">
        <v>47742</v>
      </c>
      <c r="B102" t="s">
        <v>22</v>
      </c>
      <c r="C102" t="s">
        <v>34</v>
      </c>
    </row>
    <row r="103" spans="1:3" x14ac:dyDescent="0.2">
      <c r="A103" s="13">
        <v>47749</v>
      </c>
      <c r="B103" t="s">
        <v>22</v>
      </c>
      <c r="C103" t="s">
        <v>35</v>
      </c>
    </row>
    <row r="104" spans="1:3" x14ac:dyDescent="0.2">
      <c r="A104" s="13">
        <v>47770</v>
      </c>
      <c r="B104" t="s">
        <v>22</v>
      </c>
      <c r="C104" t="s">
        <v>44</v>
      </c>
    </row>
    <row r="105" spans="1:3" x14ac:dyDescent="0.2">
      <c r="A105" s="13">
        <v>47790</v>
      </c>
      <c r="B105" t="s">
        <v>42</v>
      </c>
      <c r="C105" t="s">
        <v>36</v>
      </c>
    </row>
    <row r="106" spans="1:3" x14ac:dyDescent="0.2">
      <c r="A106" s="13">
        <v>47791</v>
      </c>
      <c r="B106" t="s">
        <v>22</v>
      </c>
      <c r="C106" t="s">
        <v>26</v>
      </c>
    </row>
    <row r="107" spans="1:3" x14ac:dyDescent="0.2">
      <c r="A107" s="13">
        <v>47810</v>
      </c>
      <c r="B107" t="s">
        <v>45</v>
      </c>
      <c r="C107" t="s">
        <v>37</v>
      </c>
    </row>
    <row r="108" spans="1:3" x14ac:dyDescent="0.2">
      <c r="A108" s="13">
        <v>47849</v>
      </c>
      <c r="B108" t="s">
        <v>43</v>
      </c>
      <c r="C108" t="s">
        <v>23</v>
      </c>
    </row>
    <row r="109" spans="1:3" x14ac:dyDescent="0.2">
      <c r="A109" s="13">
        <v>47861</v>
      </c>
      <c r="B109" t="s">
        <v>22</v>
      </c>
      <c r="C109" t="s">
        <v>24</v>
      </c>
    </row>
    <row r="110" spans="1:3" x14ac:dyDescent="0.2">
      <c r="A110" s="13">
        <v>47890</v>
      </c>
      <c r="B110" t="s">
        <v>46</v>
      </c>
      <c r="C110" t="s">
        <v>25</v>
      </c>
    </row>
    <row r="111" spans="1:3" x14ac:dyDescent="0.2">
      <c r="A111" s="13">
        <v>47902</v>
      </c>
      <c r="B111" t="s">
        <v>42</v>
      </c>
      <c r="C111" t="s">
        <v>38</v>
      </c>
    </row>
    <row r="112" spans="1:3" x14ac:dyDescent="0.2">
      <c r="A112" s="13">
        <v>47903</v>
      </c>
      <c r="B112" t="s">
        <v>22</v>
      </c>
      <c r="C112" t="s">
        <v>26</v>
      </c>
    </row>
    <row r="113" spans="1:3" x14ac:dyDescent="0.2">
      <c r="A113" s="13">
        <v>47928</v>
      </c>
      <c r="B113" t="s">
        <v>41</v>
      </c>
      <c r="C113" t="s">
        <v>27</v>
      </c>
    </row>
    <row r="114" spans="1:3" x14ac:dyDescent="0.2">
      <c r="A114" s="13">
        <v>47967</v>
      </c>
      <c r="B114" t="s">
        <v>46</v>
      </c>
      <c r="C114" t="s">
        <v>28</v>
      </c>
    </row>
    <row r="115" spans="1:3" x14ac:dyDescent="0.2">
      <c r="A115" s="13">
        <v>47971</v>
      </c>
      <c r="B115" t="s">
        <v>45</v>
      </c>
      <c r="C115" t="s">
        <v>29</v>
      </c>
    </row>
    <row r="116" spans="1:3" x14ac:dyDescent="0.2">
      <c r="A116" s="13">
        <v>47972</v>
      </c>
      <c r="B116" t="s">
        <v>42</v>
      </c>
      <c r="C116" t="s">
        <v>30</v>
      </c>
    </row>
    <row r="117" spans="1:3" x14ac:dyDescent="0.2">
      <c r="A117" s="13">
        <v>47973</v>
      </c>
      <c r="B117" t="s">
        <v>22</v>
      </c>
      <c r="C117" t="s">
        <v>31</v>
      </c>
    </row>
    <row r="118" spans="1:3" x14ac:dyDescent="0.2">
      <c r="A118" s="13">
        <v>47974</v>
      </c>
      <c r="B118" t="s">
        <v>46</v>
      </c>
      <c r="C118" t="s">
        <v>26</v>
      </c>
    </row>
    <row r="119" spans="1:3" x14ac:dyDescent="0.2">
      <c r="A119" s="13">
        <v>48050</v>
      </c>
      <c r="B119" t="s">
        <v>22</v>
      </c>
      <c r="C119" t="s">
        <v>32</v>
      </c>
    </row>
    <row r="120" spans="1:3" x14ac:dyDescent="0.2">
      <c r="A120" s="13">
        <v>48071</v>
      </c>
      <c r="B120" t="s">
        <v>22</v>
      </c>
      <c r="C120" t="s">
        <v>33</v>
      </c>
    </row>
    <row r="121" spans="1:3" x14ac:dyDescent="0.2">
      <c r="A121" s="13">
        <v>48106</v>
      </c>
      <c r="B121" t="s">
        <v>22</v>
      </c>
      <c r="C121" t="s">
        <v>34</v>
      </c>
    </row>
    <row r="122" spans="1:3" x14ac:dyDescent="0.2">
      <c r="A122" s="13">
        <v>48114</v>
      </c>
      <c r="B122" t="s">
        <v>46</v>
      </c>
      <c r="C122" t="s">
        <v>35</v>
      </c>
    </row>
    <row r="123" spans="1:3" x14ac:dyDescent="0.2">
      <c r="A123" s="13">
        <v>48134</v>
      </c>
      <c r="B123" t="s">
        <v>22</v>
      </c>
      <c r="C123" t="s">
        <v>44</v>
      </c>
    </row>
    <row r="124" spans="1:3" x14ac:dyDescent="0.2">
      <c r="A124" s="13">
        <v>48155</v>
      </c>
      <c r="B124" t="s">
        <v>22</v>
      </c>
      <c r="C124" t="s">
        <v>36</v>
      </c>
    </row>
    <row r="125" spans="1:3" x14ac:dyDescent="0.2">
      <c r="A125" s="13">
        <v>48175</v>
      </c>
      <c r="B125" t="s">
        <v>42</v>
      </c>
      <c r="C125" t="s">
        <v>37</v>
      </c>
    </row>
    <row r="126" spans="1:3" x14ac:dyDescent="0.2">
      <c r="A126" s="13">
        <v>48176</v>
      </c>
      <c r="B126" t="s">
        <v>22</v>
      </c>
      <c r="C126" t="s">
        <v>26</v>
      </c>
    </row>
    <row r="127" spans="1:3" x14ac:dyDescent="0.2">
      <c r="A127" s="13">
        <v>48214</v>
      </c>
      <c r="B127" t="s">
        <v>40</v>
      </c>
      <c r="C127" t="s">
        <v>23</v>
      </c>
    </row>
    <row r="128" spans="1:3" x14ac:dyDescent="0.2">
      <c r="A128" s="13">
        <v>48225</v>
      </c>
      <c r="B128" t="s">
        <v>22</v>
      </c>
      <c r="C128" t="s">
        <v>24</v>
      </c>
    </row>
    <row r="129" spans="1:3" x14ac:dyDescent="0.2">
      <c r="A129" s="13">
        <v>48255</v>
      </c>
      <c r="B129" t="s">
        <v>43</v>
      </c>
      <c r="C129" t="s">
        <v>25</v>
      </c>
    </row>
    <row r="130" spans="1:3" x14ac:dyDescent="0.2">
      <c r="A130" s="13">
        <v>48267</v>
      </c>
      <c r="B130" t="s">
        <v>22</v>
      </c>
      <c r="C130" t="s">
        <v>38</v>
      </c>
    </row>
    <row r="131" spans="1:3" x14ac:dyDescent="0.2">
      <c r="A131" s="13">
        <v>48293</v>
      </c>
      <c r="B131" t="s">
        <v>45</v>
      </c>
      <c r="C131" t="s">
        <v>27</v>
      </c>
    </row>
    <row r="132" spans="1:3" x14ac:dyDescent="0.2">
      <c r="A132" s="13">
        <v>48333</v>
      </c>
      <c r="B132" t="s">
        <v>40</v>
      </c>
      <c r="C132" t="s">
        <v>28</v>
      </c>
    </row>
    <row r="133" spans="1:3" x14ac:dyDescent="0.2">
      <c r="A133" s="13">
        <v>48337</v>
      </c>
      <c r="B133" t="s">
        <v>22</v>
      </c>
      <c r="C133" t="s">
        <v>29</v>
      </c>
    </row>
    <row r="134" spans="1:3" x14ac:dyDescent="0.2">
      <c r="A134" s="13">
        <v>48338</v>
      </c>
      <c r="B134" t="s">
        <v>46</v>
      </c>
      <c r="C134" t="s">
        <v>30</v>
      </c>
    </row>
    <row r="135" spans="1:3" x14ac:dyDescent="0.2">
      <c r="A135" s="13">
        <v>48339</v>
      </c>
      <c r="B135" t="s">
        <v>43</v>
      </c>
      <c r="C135" t="s">
        <v>31</v>
      </c>
    </row>
    <row r="136" spans="1:3" x14ac:dyDescent="0.2">
      <c r="A136" s="13">
        <v>48414</v>
      </c>
      <c r="B136" t="s">
        <v>22</v>
      </c>
      <c r="C136" t="s">
        <v>32</v>
      </c>
    </row>
    <row r="137" spans="1:3" x14ac:dyDescent="0.2">
      <c r="A137" s="13">
        <v>48437</v>
      </c>
      <c r="B137" t="s">
        <v>43</v>
      </c>
      <c r="C137" t="s">
        <v>33</v>
      </c>
    </row>
    <row r="138" spans="1:3" x14ac:dyDescent="0.2">
      <c r="A138" s="13">
        <v>48477</v>
      </c>
      <c r="B138" t="s">
        <v>22</v>
      </c>
      <c r="C138" t="s">
        <v>34</v>
      </c>
    </row>
    <row r="139" spans="1:3" x14ac:dyDescent="0.2">
      <c r="A139" s="13">
        <v>48479</v>
      </c>
      <c r="B139" t="s">
        <v>43</v>
      </c>
      <c r="C139" t="s">
        <v>35</v>
      </c>
    </row>
    <row r="140" spans="1:3" x14ac:dyDescent="0.2">
      <c r="A140" s="13">
        <v>48498</v>
      </c>
      <c r="B140" t="s">
        <v>22</v>
      </c>
      <c r="C140" t="s">
        <v>44</v>
      </c>
    </row>
    <row r="141" spans="1:3" x14ac:dyDescent="0.2">
      <c r="A141" s="13">
        <v>48521</v>
      </c>
      <c r="B141" t="s">
        <v>43</v>
      </c>
      <c r="C141" t="s">
        <v>36</v>
      </c>
    </row>
    <row r="142" spans="1:3" x14ac:dyDescent="0.2">
      <c r="A142" s="13">
        <v>48541</v>
      </c>
      <c r="B142" t="s">
        <v>46</v>
      </c>
      <c r="C142" t="s">
        <v>37</v>
      </c>
    </row>
    <row r="143" spans="1:3" x14ac:dyDescent="0.2">
      <c r="A143" s="13">
        <v>48580</v>
      </c>
      <c r="B143" s="17" t="s">
        <v>45</v>
      </c>
      <c r="C143" t="s">
        <v>23</v>
      </c>
    </row>
    <row r="144" spans="1:3" x14ac:dyDescent="0.2">
      <c r="A144" s="13">
        <v>48589</v>
      </c>
      <c r="B144" t="s">
        <v>22</v>
      </c>
      <c r="C144" t="s">
        <v>24</v>
      </c>
    </row>
    <row r="145" spans="1:3" x14ac:dyDescent="0.2">
      <c r="A145" s="13">
        <v>48621</v>
      </c>
      <c r="B145" t="s">
        <v>41</v>
      </c>
      <c r="C145" t="s">
        <v>25</v>
      </c>
    </row>
    <row r="146" spans="1:3" x14ac:dyDescent="0.2">
      <c r="A146" s="13">
        <v>48633</v>
      </c>
      <c r="B146" t="s">
        <v>43</v>
      </c>
      <c r="C146" t="s">
        <v>38</v>
      </c>
    </row>
    <row r="147" spans="1:3" x14ac:dyDescent="0.2">
      <c r="A147" s="13">
        <v>48658</v>
      </c>
      <c r="B147" t="s">
        <v>42</v>
      </c>
      <c r="C147" t="s">
        <v>100</v>
      </c>
    </row>
    <row r="148" spans="1:3" x14ac:dyDescent="0.2">
      <c r="A148" s="13">
        <v>48659</v>
      </c>
      <c r="B148" t="s">
        <v>22</v>
      </c>
      <c r="C148" t="s">
        <v>26</v>
      </c>
    </row>
    <row r="149" spans="1:3" x14ac:dyDescent="0.2">
      <c r="A149" s="13">
        <v>48698</v>
      </c>
      <c r="B149" t="s">
        <v>41</v>
      </c>
      <c r="C149" t="s">
        <v>28</v>
      </c>
    </row>
    <row r="150" spans="1:3" x14ac:dyDescent="0.2">
      <c r="A150" s="13">
        <v>48702</v>
      </c>
      <c r="B150" t="s">
        <v>46</v>
      </c>
      <c r="C150" t="s">
        <v>29</v>
      </c>
    </row>
    <row r="151" spans="1:3" x14ac:dyDescent="0.2">
      <c r="A151" s="13">
        <v>48703</v>
      </c>
      <c r="B151" t="s">
        <v>43</v>
      </c>
      <c r="C151" t="s">
        <v>30</v>
      </c>
    </row>
    <row r="152" spans="1:3" x14ac:dyDescent="0.2">
      <c r="A152" s="13">
        <v>48704</v>
      </c>
      <c r="B152" t="s">
        <v>40</v>
      </c>
      <c r="C152" t="s">
        <v>31</v>
      </c>
    </row>
    <row r="153" spans="1:3" x14ac:dyDescent="0.2">
      <c r="A153" s="13">
        <v>48778</v>
      </c>
      <c r="B153" t="s">
        <v>22</v>
      </c>
      <c r="C153" t="s">
        <v>32</v>
      </c>
    </row>
    <row r="154" spans="1:3" x14ac:dyDescent="0.2">
      <c r="A154" s="13">
        <v>48802</v>
      </c>
      <c r="B154" t="s">
        <v>40</v>
      </c>
      <c r="C154" t="s">
        <v>33</v>
      </c>
    </row>
    <row r="155" spans="1:3" x14ac:dyDescent="0.2">
      <c r="A155" s="13">
        <v>48841</v>
      </c>
      <c r="B155" t="s">
        <v>22</v>
      </c>
      <c r="C155" t="s">
        <v>34</v>
      </c>
    </row>
    <row r="156" spans="1:3" x14ac:dyDescent="0.2">
      <c r="A156" s="13">
        <v>48845</v>
      </c>
      <c r="B156" t="s">
        <v>41</v>
      </c>
      <c r="C156" t="s">
        <v>35</v>
      </c>
    </row>
    <row r="157" spans="1:3" x14ac:dyDescent="0.2">
      <c r="A157" s="13">
        <v>48862</v>
      </c>
      <c r="B157" t="s">
        <v>22</v>
      </c>
      <c r="C157" t="s">
        <v>44</v>
      </c>
    </row>
    <row r="158" spans="1:3" x14ac:dyDescent="0.2">
      <c r="A158" s="13">
        <v>48886</v>
      </c>
      <c r="B158" t="s">
        <v>40</v>
      </c>
      <c r="C158" t="s">
        <v>36</v>
      </c>
    </row>
    <row r="159" spans="1:3" x14ac:dyDescent="0.2">
      <c r="A159" s="13">
        <v>48906</v>
      </c>
      <c r="B159" t="s">
        <v>43</v>
      </c>
      <c r="C159" t="s">
        <v>37</v>
      </c>
    </row>
    <row r="160" spans="1:3" x14ac:dyDescent="0.2">
      <c r="A160" s="13">
        <v>45875</v>
      </c>
      <c r="B160" t="s">
        <v>43</v>
      </c>
      <c r="C160" t="s">
        <v>47</v>
      </c>
    </row>
    <row r="161" spans="1:3" x14ac:dyDescent="0.2">
      <c r="A161" s="13">
        <v>46240</v>
      </c>
      <c r="B161" t="s">
        <v>40</v>
      </c>
      <c r="C161" t="s">
        <v>47</v>
      </c>
    </row>
    <row r="162" spans="1:3" x14ac:dyDescent="0.2">
      <c r="A162" s="13">
        <v>46605</v>
      </c>
      <c r="B162" t="s">
        <v>41</v>
      </c>
      <c r="C162" t="s">
        <v>47</v>
      </c>
    </row>
    <row r="163" spans="1:3" x14ac:dyDescent="0.2">
      <c r="A163" s="13">
        <v>46971</v>
      </c>
      <c r="B163" t="s">
        <v>42</v>
      </c>
      <c r="C163" t="s">
        <v>47</v>
      </c>
    </row>
    <row r="164" spans="1:3" x14ac:dyDescent="0.2">
      <c r="A164" s="13">
        <v>47336</v>
      </c>
      <c r="B164" t="s">
        <v>22</v>
      </c>
      <c r="C164" t="s">
        <v>47</v>
      </c>
    </row>
    <row r="165" spans="1:3" x14ac:dyDescent="0.2">
      <c r="A165" s="13">
        <v>47701</v>
      </c>
      <c r="B165" t="s">
        <v>39</v>
      </c>
      <c r="C165" t="s">
        <v>47</v>
      </c>
    </row>
    <row r="166" spans="1:3" x14ac:dyDescent="0.2">
      <c r="A166" s="13">
        <v>48066</v>
      </c>
      <c r="B166" t="s">
        <v>43</v>
      </c>
      <c r="C166" t="s">
        <v>47</v>
      </c>
    </row>
    <row r="167" spans="1:3" x14ac:dyDescent="0.2">
      <c r="A167" s="13">
        <v>48432</v>
      </c>
      <c r="B167" t="s">
        <v>41</v>
      </c>
      <c r="C167" t="s">
        <v>47</v>
      </c>
    </row>
    <row r="168" spans="1:3" x14ac:dyDescent="0.2">
      <c r="A168" s="13">
        <v>48797</v>
      </c>
      <c r="B168" t="s">
        <v>45</v>
      </c>
      <c r="C168" t="s">
        <v>47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0E9B-67C9-4930-AF0D-11ECF96A40AA}">
  <dimension ref="A1:C5"/>
  <sheetViews>
    <sheetView zoomScale="42" zoomScaleNormal="42" workbookViewId="0">
      <selection activeCell="G3288" sqref="G3288"/>
    </sheetView>
  </sheetViews>
  <sheetFormatPr defaultRowHeight="13.2" x14ac:dyDescent="0.2"/>
  <cols>
    <col min="2" max="3" width="78.21875" customWidth="1"/>
  </cols>
  <sheetData>
    <row r="1" spans="1:3" x14ac:dyDescent="0.2">
      <c r="A1" s="49"/>
      <c r="B1" s="49"/>
      <c r="C1" s="49"/>
    </row>
    <row r="2" spans="1:3" ht="150" customHeight="1" x14ac:dyDescent="0.2">
      <c r="A2" s="49"/>
      <c r="B2" s="49"/>
      <c r="C2" s="49"/>
    </row>
    <row r="3" spans="1:3" ht="124.5" customHeight="1" x14ac:dyDescent="0.2">
      <c r="A3" s="49"/>
      <c r="B3" s="49"/>
      <c r="C3" s="49"/>
    </row>
    <row r="4" spans="1:3" ht="124.5" customHeight="1" x14ac:dyDescent="0.2">
      <c r="A4" s="49"/>
      <c r="B4" s="49"/>
      <c r="C4" s="49"/>
    </row>
    <row r="5" spans="1:3" ht="124.5" customHeight="1" x14ac:dyDescent="0.2">
      <c r="A5" s="49"/>
      <c r="B5" s="49"/>
      <c r="C5" s="49"/>
    </row>
  </sheetData>
  <phoneticPr fontId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F91AF671892245ABE09DBE21C4F1C2" ma:contentTypeVersion="18" ma:contentTypeDescription="新しいドキュメントを作成します。" ma:contentTypeScope="" ma:versionID="d83374388ed22f3d9d2f386f89f03243">
  <xsd:schema xmlns:xsd="http://www.w3.org/2001/XMLSchema" xmlns:xs="http://www.w3.org/2001/XMLSchema" xmlns:p="http://schemas.microsoft.com/office/2006/metadata/properties" xmlns:ns2="2f9d28e1-43cb-43eb-abd6-ffadbdb71df1" xmlns:ns3="cfab1b73-7c22-4b6e-bc16-b8e00d356b32" targetNamespace="http://schemas.microsoft.com/office/2006/metadata/properties" ma:root="true" ma:fieldsID="132fe65c6733f17a4e5ed2c21d36c29a" ns2:_="" ns3:_="">
    <xsd:import namespace="2f9d28e1-43cb-43eb-abd6-ffadbdb71df1"/>
    <xsd:import namespace="cfab1b73-7c22-4b6e-bc16-b8e00d356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28e1-43cb-43eb-abd6-ffadbdb7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cf50900-16b6-449a-8407-97f1880c7a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b1b73-7c22-4b6e-bc16-b8e00d356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b0dc432-a883-4e7b-b208-9a700573c8f8}" ma:internalName="TaxCatchAll" ma:showField="CatchAllData" ma:web="cfab1b73-7c22-4b6e-bc16-b8e00d356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ab1b73-7c22-4b6e-bc16-b8e00d356b32" xsi:nil="true"/>
    <lcf76f155ced4ddcb4097134ff3c332f xmlns="2f9d28e1-43cb-43eb-abd6-ffadbdb7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41A0D6-539A-44E2-982D-C1D62860A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d28e1-43cb-43eb-abd6-ffadbdb71df1"/>
    <ds:schemaRef ds:uri="cfab1b73-7c22-4b6e-bc16-b8e00d356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C18D02-A2E7-4C9E-AA50-EB988003E8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3364A-8BFB-4EA6-9A64-269E3D4CB9F6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fab1b73-7c22-4b6e-bc16-b8e00d356b32"/>
    <ds:schemaRef ds:uri="2f9d28e1-43cb-43eb-abd6-ffadbdb7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【記入例】</vt:lpstr>
      <vt:lpstr>別紙１ (8ヶ月以内)</vt:lpstr>
      <vt:lpstr>別紙１ (～16ヶ月以内)</vt:lpstr>
      <vt:lpstr>別紙１ (～24ヶ月以内) </vt:lpstr>
      <vt:lpstr>別紙１ (～32ヶ月以内) </vt:lpstr>
      <vt:lpstr>祝日一覧</vt:lpstr>
      <vt:lpstr>図</vt:lpstr>
      <vt:lpstr>'別紙１ (～16ヶ月以内)'!Print_Area</vt:lpstr>
      <vt:lpstr>'別紙１ (～24ヶ月以内) '!Print_Area</vt:lpstr>
      <vt:lpstr>'別紙１ (～32ヶ月以内) '!Print_Area</vt:lpstr>
      <vt:lpstr>'別紙１ (8ヶ月以内)'!Print_Area</vt:lpstr>
      <vt:lpstr>祝日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2025-11-06T08:57:30Z</cp:lastPrinted>
  <dcterms:created xsi:type="dcterms:W3CDTF">2017-11-13T01:25:12Z</dcterms:created>
  <dcterms:modified xsi:type="dcterms:W3CDTF">2025-11-11T01:53:24Z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0x01010056F91AF671892245ABE09DBE21C4F1C2</vt:lpwstr>
  </property>
  <property fmtid="{D5CDD505-2E9C-101B-9397-08002B2CF9AE}" pid="3" name="Order">
    <vt:r8>15976600</vt:r8>
  </property>
  <property fmtid="{D5CDD505-2E9C-101B-9397-08002B2CF9AE}" pid="4" name="MediaServiceImageTags">
    <vt:lpwstr/>
  </property>
</Properties>
</file>