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◆◇◆000抜術管理係\★☆★水技通知（LAN UP用）\Ｒ6 水技通知\019 水技通知第6-19号　広島市水道局週休２日工事試行要領（土木工事及び配管工事）の改定等について（通知）\"/>
    </mc:Choice>
  </mc:AlternateContent>
  <xr:revisionPtr revIDLastSave="0" documentId="13_ncr:1_{5B1E9400-FAEF-4CE4-988C-81C387E23F2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記入例" sheetId="32" r:id="rId1"/>
    <sheet name="No.1 " sheetId="12" r:id="rId2"/>
    <sheet name="No.2" sheetId="25" r:id="rId3"/>
    <sheet name="No.3" sheetId="26" r:id="rId4"/>
    <sheet name="No.4" sheetId="27" r:id="rId5"/>
    <sheet name="No.5" sheetId="28" r:id="rId6"/>
    <sheet name="No.6" sheetId="29" r:id="rId7"/>
    <sheet name="No.7" sheetId="30" r:id="rId8"/>
  </sheets>
  <definedNames>
    <definedName name="_xlnm.Print_Area" localSheetId="1">'No.1 '!$B$1:$AK$91</definedName>
    <definedName name="_xlnm.Print_Area" localSheetId="2">No.2!$B$1:$AK$88</definedName>
    <definedName name="_xlnm.Print_Area" localSheetId="3">No.3!$B$1:$AK$88</definedName>
    <definedName name="_xlnm.Print_Area" localSheetId="4">No.4!$B$1:$AK$88</definedName>
    <definedName name="_xlnm.Print_Area" localSheetId="5">No.5!$B$1:$AK$88</definedName>
    <definedName name="_xlnm.Print_Area" localSheetId="6">No.6!$B$1:$AK$88</definedName>
    <definedName name="_xlnm.Print_Area" localSheetId="7">No.7!$B$1:$AK$88</definedName>
    <definedName name="_xlnm.Print_Area" localSheetId="0">記入例!$B$1:$AK$91</definedName>
    <definedName name="_xlnm.Print_Titles" localSheetId="1">'No.1 '!$1:$8</definedName>
    <definedName name="_xlnm.Print_Titles" localSheetId="2">No.2!$1:$8</definedName>
    <definedName name="_xlnm.Print_Titles" localSheetId="3">No.3!$1:$8</definedName>
    <definedName name="_xlnm.Print_Titles" localSheetId="4">No.4!$1:$8</definedName>
    <definedName name="_xlnm.Print_Titles" localSheetId="5">No.5!$1:$8</definedName>
    <definedName name="_xlnm.Print_Titles" localSheetId="6">No.6!$1:$8</definedName>
    <definedName name="_xlnm.Print_Titles" localSheetId="7">No.7!$1:$8</definedName>
    <definedName name="_xlnm.Print_Titles" localSheetId="0">記入例!$1:$8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88" i="30" l="1"/>
  <c r="AH87" i="30"/>
  <c r="AI87" i="30" s="1"/>
  <c r="AH79" i="30"/>
  <c r="AH78" i="30"/>
  <c r="AI78" i="30" s="1"/>
  <c r="AH70" i="30"/>
  <c r="AH69" i="30"/>
  <c r="AI69" i="30" s="1"/>
  <c r="AH61" i="30"/>
  <c r="AH60" i="30"/>
  <c r="AI60" i="30" s="1"/>
  <c r="AH52" i="30"/>
  <c r="AH51" i="30"/>
  <c r="AI51" i="30" s="1"/>
  <c r="AH43" i="30"/>
  <c r="AH42" i="30"/>
  <c r="AI42" i="30" s="1"/>
  <c r="AH34" i="30"/>
  <c r="AH33" i="30"/>
  <c r="AI33" i="30" s="1"/>
  <c r="AH25" i="30"/>
  <c r="AH24" i="30"/>
  <c r="AI24" i="30" s="1"/>
  <c r="AH16" i="30"/>
  <c r="AH15" i="30"/>
  <c r="AI15" i="30" s="1"/>
  <c r="AH88" i="29"/>
  <c r="AH87" i="29"/>
  <c r="AI87" i="29" s="1"/>
  <c r="AH79" i="29"/>
  <c r="AH78" i="29"/>
  <c r="AI78" i="29" s="1"/>
  <c r="AH70" i="29"/>
  <c r="AH69" i="29"/>
  <c r="AI69" i="29" s="1"/>
  <c r="AH61" i="29"/>
  <c r="AH60" i="29"/>
  <c r="AI60" i="29" s="1"/>
  <c r="AH52" i="29"/>
  <c r="AH51" i="29"/>
  <c r="AI51" i="29" s="1"/>
  <c r="AH43" i="29"/>
  <c r="AH42" i="29"/>
  <c r="AI42" i="29" s="1"/>
  <c r="AH34" i="29"/>
  <c r="AH33" i="29"/>
  <c r="AI33" i="29" s="1"/>
  <c r="AH25" i="29"/>
  <c r="AH24" i="29"/>
  <c r="AI24" i="29" s="1"/>
  <c r="AH16" i="29"/>
  <c r="AH15" i="29"/>
  <c r="AI15" i="29" s="1"/>
  <c r="AH88" i="28"/>
  <c r="AI87" i="28"/>
  <c r="AH87" i="28"/>
  <c r="AH79" i="28"/>
  <c r="AH78" i="28"/>
  <c r="AI78" i="28" s="1"/>
  <c r="AH70" i="28"/>
  <c r="AI69" i="28"/>
  <c r="AH69" i="28"/>
  <c r="AH61" i="28"/>
  <c r="AH60" i="28"/>
  <c r="AI60" i="28" s="1"/>
  <c r="AH52" i="28"/>
  <c r="AI51" i="28"/>
  <c r="AH51" i="28"/>
  <c r="AH43" i="28"/>
  <c r="AH42" i="28"/>
  <c r="AI42" i="28" s="1"/>
  <c r="AH34" i="28"/>
  <c r="AH33" i="28"/>
  <c r="AI33" i="28" s="1"/>
  <c r="AH25" i="28"/>
  <c r="AH24" i="28"/>
  <c r="AI24" i="28" s="1"/>
  <c r="AH16" i="28"/>
  <c r="AH15" i="28"/>
  <c r="AI15" i="28" s="1"/>
  <c r="AH88" i="27"/>
  <c r="AH87" i="27"/>
  <c r="AI87" i="27" s="1"/>
  <c r="AH79" i="27"/>
  <c r="AH78" i="27"/>
  <c r="AI78" i="27" s="1"/>
  <c r="AH70" i="27"/>
  <c r="AH69" i="27"/>
  <c r="AI69" i="27" s="1"/>
  <c r="AH61" i="27"/>
  <c r="AH60" i="27"/>
  <c r="AI60" i="27" s="1"/>
  <c r="AH52" i="27"/>
  <c r="AH51" i="27"/>
  <c r="AI51" i="27" s="1"/>
  <c r="AH43" i="27"/>
  <c r="AH42" i="27"/>
  <c r="AI42" i="27" s="1"/>
  <c r="AH34" i="27"/>
  <c r="AH33" i="27"/>
  <c r="AI33" i="27" s="1"/>
  <c r="AH25" i="27"/>
  <c r="AH24" i="27"/>
  <c r="AI24" i="27" s="1"/>
  <c r="AH16" i="27"/>
  <c r="AH15" i="27"/>
  <c r="AI15" i="27" s="1"/>
  <c r="AH88" i="26"/>
  <c r="AH87" i="26"/>
  <c r="AI87" i="26" s="1"/>
  <c r="AH79" i="26"/>
  <c r="AH78" i="26"/>
  <c r="AI78" i="26" s="1"/>
  <c r="AH70" i="26"/>
  <c r="AH69" i="26"/>
  <c r="AI69" i="26" s="1"/>
  <c r="AH61" i="26"/>
  <c r="AH60" i="26"/>
  <c r="AI60" i="26" s="1"/>
  <c r="AH52" i="26"/>
  <c r="AH51" i="26"/>
  <c r="AI51" i="26" s="1"/>
  <c r="AH43" i="26"/>
  <c r="AH42" i="26"/>
  <c r="AI42" i="26" s="1"/>
  <c r="AH34" i="26"/>
  <c r="AH33" i="26"/>
  <c r="AI33" i="26" s="1"/>
  <c r="AH25" i="26"/>
  <c r="AH24" i="26"/>
  <c r="AI24" i="26" s="1"/>
  <c r="AH16" i="26"/>
  <c r="AH15" i="26"/>
  <c r="AI15" i="26" s="1"/>
  <c r="AH88" i="25"/>
  <c r="AH87" i="25"/>
  <c r="AI87" i="25" s="1"/>
  <c r="AH79" i="25"/>
  <c r="AH78" i="25"/>
  <c r="AI78" i="25" s="1"/>
  <c r="AH70" i="25"/>
  <c r="AH69" i="25"/>
  <c r="AI69" i="25" s="1"/>
  <c r="AH61" i="25"/>
  <c r="AH60" i="25"/>
  <c r="AI60" i="25" s="1"/>
  <c r="AH52" i="25"/>
  <c r="AH51" i="25"/>
  <c r="AI51" i="25" s="1"/>
  <c r="AH43" i="25"/>
  <c r="AH42" i="25"/>
  <c r="AI42" i="25" s="1"/>
  <c r="AH34" i="25"/>
  <c r="AH33" i="25"/>
  <c r="AI33" i="25" s="1"/>
  <c r="AI24" i="25"/>
  <c r="AI15" i="25"/>
  <c r="AH79" i="12"/>
  <c r="AH78" i="12"/>
  <c r="AH70" i="12"/>
  <c r="AH69" i="12"/>
  <c r="AH61" i="12"/>
  <c r="AH60" i="12"/>
  <c r="AI60" i="12" s="1"/>
  <c r="AH52" i="12"/>
  <c r="AH51" i="12"/>
  <c r="AI51" i="12" s="1"/>
  <c r="AH43" i="12"/>
  <c r="AH42" i="12"/>
  <c r="AI42" i="12" s="1"/>
  <c r="AH34" i="12"/>
  <c r="AH33" i="12"/>
  <c r="AI33" i="12" s="1"/>
  <c r="AH25" i="12"/>
  <c r="AH24" i="12"/>
  <c r="AI24" i="12" s="1"/>
  <c r="AH16" i="12"/>
  <c r="AJ16" i="12" s="1"/>
  <c r="AJ25" i="12" s="1"/>
  <c r="AJ34" i="12" s="1"/>
  <c r="AJ43" i="12" s="1"/>
  <c r="AJ52" i="12" s="1"/>
  <c r="AJ61" i="12" s="1"/>
  <c r="AH15" i="12"/>
  <c r="AJ15" i="12" s="1"/>
  <c r="AJ70" i="12" l="1"/>
  <c r="AI69" i="12"/>
  <c r="AI78" i="12"/>
  <c r="AJ79" i="12"/>
  <c r="AK15" i="12"/>
  <c r="AJ24" i="12"/>
  <c r="AI15" i="12"/>
  <c r="AI60" i="32"/>
  <c r="AI51" i="32"/>
  <c r="AK15" i="32"/>
  <c r="AI15" i="32"/>
  <c r="AJ33" i="12" l="1"/>
  <c r="AK24" i="12"/>
  <c r="AH79" i="32"/>
  <c r="AH78" i="32"/>
  <c r="AH70" i="32"/>
  <c r="AH69" i="32"/>
  <c r="AH61" i="32"/>
  <c r="AH60" i="32"/>
  <c r="AH52" i="32"/>
  <c r="AH51" i="32"/>
  <c r="AH43" i="32"/>
  <c r="AH42" i="32"/>
  <c r="AH34" i="32"/>
  <c r="AI33" i="32" s="1"/>
  <c r="AH33" i="32"/>
  <c r="AH25" i="32"/>
  <c r="AI24" i="32" s="1"/>
  <c r="AH24" i="32"/>
  <c r="AH16" i="32"/>
  <c r="AJ16" i="32" s="1"/>
  <c r="AH15" i="32"/>
  <c r="AJ15" i="32" s="1"/>
  <c r="AJ24" i="32" s="1"/>
  <c r="C10" i="32"/>
  <c r="Q9" i="32"/>
  <c r="AJ25" i="32" l="1"/>
  <c r="AK24" i="32" s="1"/>
  <c r="AK33" i="12"/>
  <c r="AJ42" i="12"/>
  <c r="AI78" i="32"/>
  <c r="AI69" i="32"/>
  <c r="AI42" i="32"/>
  <c r="AJ33" i="32"/>
  <c r="AJ42" i="32" s="1"/>
  <c r="AJ51" i="32" s="1"/>
  <c r="AJ60" i="32" s="1"/>
  <c r="AJ69" i="32" s="1"/>
  <c r="AJ78" i="32" s="1"/>
  <c r="AP12" i="32"/>
  <c r="AO18" i="32" s="1"/>
  <c r="H12" i="32"/>
  <c r="AA11" i="32"/>
  <c r="K11" i="32"/>
  <c r="G11" i="32"/>
  <c r="C11" i="32"/>
  <c r="S12" i="32"/>
  <c r="N12" i="32"/>
  <c r="I12" i="32"/>
  <c r="C12" i="32"/>
  <c r="AC11" i="32"/>
  <c r="X11" i="32"/>
  <c r="R11" i="32"/>
  <c r="M11" i="32"/>
  <c r="H11" i="32"/>
  <c r="AC12" i="32"/>
  <c r="W12" i="32"/>
  <c r="R12" i="32"/>
  <c r="M12" i="32"/>
  <c r="G12" i="32"/>
  <c r="AG11" i="32"/>
  <c r="AB11" i="32"/>
  <c r="V11" i="32"/>
  <c r="Q11" i="32"/>
  <c r="L11" i="32"/>
  <c r="F11" i="32"/>
  <c r="AG12" i="32"/>
  <c r="V12" i="32"/>
  <c r="Q12" i="32"/>
  <c r="K12" i="32"/>
  <c r="F12" i="32"/>
  <c r="AF11" i="32"/>
  <c r="Z11" i="32"/>
  <c r="U11" i="32"/>
  <c r="J11" i="32"/>
  <c r="E11" i="32"/>
  <c r="AE12" i="32"/>
  <c r="Z12" i="32"/>
  <c r="O12" i="32"/>
  <c r="E12" i="32"/>
  <c r="Y11" i="32"/>
  <c r="N11" i="32"/>
  <c r="D11" i="32"/>
  <c r="AA12" i="32"/>
  <c r="P11" i="32"/>
  <c r="U12" i="32"/>
  <c r="J12" i="32"/>
  <c r="AD11" i="32"/>
  <c r="T11" i="32"/>
  <c r="I11" i="32"/>
  <c r="K6" i="30"/>
  <c r="D6" i="30"/>
  <c r="D5" i="30"/>
  <c r="D4" i="30"/>
  <c r="K6" i="29"/>
  <c r="D6" i="29"/>
  <c r="D5" i="29"/>
  <c r="D4" i="29"/>
  <c r="AJ34" i="32" l="1"/>
  <c r="AK33" i="32" s="1"/>
  <c r="AJ51" i="12"/>
  <c r="AK42" i="12"/>
  <c r="AJ43" i="32"/>
  <c r="AJ52" i="32" s="1"/>
  <c r="W11" i="32"/>
  <c r="X12" i="32"/>
  <c r="AB12" i="32"/>
  <c r="Y12" i="32"/>
  <c r="S11" i="32"/>
  <c r="L12" i="32"/>
  <c r="AD12" i="32"/>
  <c r="O11" i="32"/>
  <c r="AE11" i="32"/>
  <c r="P12" i="32"/>
  <c r="AF12" i="32"/>
  <c r="D12" i="32"/>
  <c r="T12" i="32"/>
  <c r="AP18" i="32"/>
  <c r="AP19" i="32"/>
  <c r="AK51" i="12" l="1"/>
  <c r="AJ60" i="12"/>
  <c r="AK42" i="32"/>
  <c r="AJ61" i="32"/>
  <c r="AK51" i="32"/>
  <c r="AP21" i="32"/>
  <c r="AG21" i="32"/>
  <c r="AC21" i="32"/>
  <c r="Y21" i="32"/>
  <c r="U21" i="32"/>
  <c r="Q21" i="32"/>
  <c r="M21" i="32"/>
  <c r="I21" i="32"/>
  <c r="E21" i="32"/>
  <c r="AF20" i="32"/>
  <c r="AB20" i="32"/>
  <c r="X20" i="32"/>
  <c r="T20" i="32"/>
  <c r="P20" i="32"/>
  <c r="L20" i="32"/>
  <c r="H20" i="32"/>
  <c r="D20" i="32"/>
  <c r="AO27" i="32"/>
  <c r="AF21" i="32"/>
  <c r="AB21" i="32"/>
  <c r="X21" i="32"/>
  <c r="T21" i="32"/>
  <c r="P21" i="32"/>
  <c r="L21" i="32"/>
  <c r="H21" i="32"/>
  <c r="D21" i="32"/>
  <c r="AE20" i="32"/>
  <c r="AA20" i="32"/>
  <c r="W20" i="32"/>
  <c r="S20" i="32"/>
  <c r="O20" i="32"/>
  <c r="K20" i="32"/>
  <c r="G20" i="32"/>
  <c r="C20" i="32"/>
  <c r="AE21" i="32"/>
  <c r="AA21" i="32"/>
  <c r="AD21" i="32"/>
  <c r="S21" i="32"/>
  <c r="K21" i="32"/>
  <c r="C21" i="32"/>
  <c r="Z20" i="32"/>
  <c r="R20" i="32"/>
  <c r="J20" i="32"/>
  <c r="Z21" i="32"/>
  <c r="R21" i="32"/>
  <c r="J21" i="32"/>
  <c r="AG20" i="32"/>
  <c r="Y20" i="32"/>
  <c r="Q20" i="32"/>
  <c r="I20" i="32"/>
  <c r="C19" i="32"/>
  <c r="W21" i="32"/>
  <c r="O21" i="32"/>
  <c r="G21" i="32"/>
  <c r="AD20" i="32"/>
  <c r="V20" i="32"/>
  <c r="N20" i="32"/>
  <c r="F20" i="32"/>
  <c r="Q18" i="32"/>
  <c r="V21" i="32"/>
  <c r="N21" i="32"/>
  <c r="AC20" i="32"/>
  <c r="U20" i="32"/>
  <c r="E20" i="32"/>
  <c r="F21" i="32"/>
  <c r="M20" i="32"/>
  <c r="K6" i="28"/>
  <c r="D6" i="28"/>
  <c r="D5" i="28"/>
  <c r="D4" i="28"/>
  <c r="K6" i="27"/>
  <c r="D6" i="27"/>
  <c r="D5" i="27"/>
  <c r="D4" i="27"/>
  <c r="K6" i="26"/>
  <c r="D6" i="26"/>
  <c r="D5" i="26"/>
  <c r="D4" i="26"/>
  <c r="AJ69" i="12" l="1"/>
  <c r="AK60" i="12"/>
  <c r="AJ70" i="32"/>
  <c r="AK60" i="32"/>
  <c r="AP27" i="32"/>
  <c r="AP28" i="32"/>
  <c r="AJ1" i="25"/>
  <c r="AJ1" i="26" s="1"/>
  <c r="AJ1" i="27" s="1"/>
  <c r="AJ1" i="28" s="1"/>
  <c r="AJ1" i="29" s="1"/>
  <c r="AJ1" i="30" s="1"/>
  <c r="D4" i="25"/>
  <c r="D5" i="25"/>
  <c r="K6" i="25"/>
  <c r="D6" i="25"/>
  <c r="AH25" i="25"/>
  <c r="AH24" i="25"/>
  <c r="AH16" i="25"/>
  <c r="AK69" i="12" l="1"/>
  <c r="AJ78" i="12"/>
  <c r="AJ79" i="32"/>
  <c r="AK69" i="32"/>
  <c r="AP30" i="32"/>
  <c r="AK78" i="12" l="1"/>
  <c r="AJ81" i="32"/>
  <c r="AJ82" i="32" s="1"/>
  <c r="AK78" i="32"/>
  <c r="AD30" i="32"/>
  <c r="Z30" i="32"/>
  <c r="V30" i="32"/>
  <c r="R30" i="32"/>
  <c r="N30" i="32"/>
  <c r="J30" i="32"/>
  <c r="F30" i="32"/>
  <c r="AG29" i="32"/>
  <c r="AC29" i="32"/>
  <c r="Y29" i="32"/>
  <c r="U29" i="32"/>
  <c r="AF30" i="32"/>
  <c r="AA30" i="32"/>
  <c r="U30" i="32"/>
  <c r="P30" i="32"/>
  <c r="K30" i="32"/>
  <c r="E30" i="32"/>
  <c r="AE29" i="32"/>
  <c r="Z29" i="32"/>
  <c r="T29" i="32"/>
  <c r="P29" i="32"/>
  <c r="L29" i="32"/>
  <c r="H29" i="32"/>
  <c r="D29" i="32"/>
  <c r="AE30" i="32"/>
  <c r="Y30" i="32"/>
  <c r="T30" i="32"/>
  <c r="O30" i="32"/>
  <c r="I30" i="32"/>
  <c r="D30" i="32"/>
  <c r="AD29" i="32"/>
  <c r="X29" i="32"/>
  <c r="S29" i="32"/>
  <c r="O29" i="32"/>
  <c r="K29" i="32"/>
  <c r="G29" i="32"/>
  <c r="C29" i="32"/>
  <c r="AC30" i="32"/>
  <c r="X30" i="32"/>
  <c r="S30" i="32"/>
  <c r="M30" i="32"/>
  <c r="H30" i="32"/>
  <c r="C30" i="32"/>
  <c r="AB29" i="32"/>
  <c r="W29" i="32"/>
  <c r="R29" i="32"/>
  <c r="N29" i="32"/>
  <c r="J29" i="32"/>
  <c r="F29" i="32"/>
  <c r="Q27" i="32"/>
  <c r="Q30" i="32"/>
  <c r="AA29" i="32"/>
  <c r="I29" i="32"/>
  <c r="AO36" i="32"/>
  <c r="AG30" i="32"/>
  <c r="L30" i="32"/>
  <c r="V29" i="32"/>
  <c r="E29" i="32"/>
  <c r="AB30" i="32"/>
  <c r="G30" i="32"/>
  <c r="Q29" i="32"/>
  <c r="C28" i="32"/>
  <c r="W30" i="32"/>
  <c r="AF29" i="32"/>
  <c r="M29" i="32"/>
  <c r="AP37" i="32" l="1"/>
  <c r="AP36" i="32"/>
  <c r="AP39" i="32" s="1"/>
  <c r="Q9" i="12"/>
  <c r="AO45" i="32" l="1"/>
  <c r="AF39" i="32"/>
  <c r="AB39" i="32"/>
  <c r="X39" i="32"/>
  <c r="T39" i="32"/>
  <c r="P39" i="32"/>
  <c r="L39" i="32"/>
  <c r="AC39" i="32"/>
  <c r="W39" i="32"/>
  <c r="R39" i="32"/>
  <c r="M39" i="32"/>
  <c r="H39" i="32"/>
  <c r="D39" i="32"/>
  <c r="AE38" i="32"/>
  <c r="AE39" i="32"/>
  <c r="Z39" i="32"/>
  <c r="U39" i="32"/>
  <c r="O39" i="32"/>
  <c r="J39" i="32"/>
  <c r="F39" i="32"/>
  <c r="AG38" i="32"/>
  <c r="AC38" i="32"/>
  <c r="Y38" i="32"/>
  <c r="U38" i="32"/>
  <c r="Q38" i="32"/>
  <c r="M38" i="32"/>
  <c r="I38" i="32"/>
  <c r="E38" i="32"/>
  <c r="C37" i="32"/>
  <c r="AA39" i="32"/>
  <c r="Q39" i="32"/>
  <c r="G39" i="32"/>
  <c r="AD38" i="32"/>
  <c r="X38" i="32"/>
  <c r="S38" i="32"/>
  <c r="N38" i="32"/>
  <c r="H38" i="32"/>
  <c r="C38" i="32"/>
  <c r="Q36" i="32"/>
  <c r="Y39" i="32"/>
  <c r="N39" i="32"/>
  <c r="E39" i="32"/>
  <c r="AB38" i="32"/>
  <c r="W38" i="32"/>
  <c r="R38" i="32"/>
  <c r="L38" i="32"/>
  <c r="G38" i="32"/>
  <c r="AG39" i="32"/>
  <c r="V39" i="32"/>
  <c r="K39" i="32"/>
  <c r="C39" i="32"/>
  <c r="AA38" i="32"/>
  <c r="V38" i="32"/>
  <c r="P38" i="32"/>
  <c r="K38" i="32"/>
  <c r="F38" i="32"/>
  <c r="AD39" i="32"/>
  <c r="Z38" i="32"/>
  <c r="D38" i="32"/>
  <c r="S39" i="32"/>
  <c r="T38" i="32"/>
  <c r="I39" i="32"/>
  <c r="O38" i="32"/>
  <c r="J38" i="32"/>
  <c r="AF38" i="32"/>
  <c r="C10" i="12"/>
  <c r="AP45" i="32" l="1"/>
  <c r="AP46" i="32"/>
  <c r="AP12" i="12"/>
  <c r="AP48" i="32" l="1"/>
  <c r="AG12" i="12"/>
  <c r="AC12" i="12"/>
  <c r="Y12" i="12"/>
  <c r="U12" i="12"/>
  <c r="Q12" i="12"/>
  <c r="M12" i="12"/>
  <c r="I12" i="12"/>
  <c r="E12" i="12"/>
  <c r="AF11" i="12"/>
  <c r="AB11" i="12"/>
  <c r="X11" i="12"/>
  <c r="AF12" i="12"/>
  <c r="AB12" i="12"/>
  <c r="X12" i="12"/>
  <c r="T12" i="12"/>
  <c r="P12" i="12"/>
  <c r="L12" i="12"/>
  <c r="H12" i="12"/>
  <c r="D12" i="12"/>
  <c r="AE11" i="12"/>
  <c r="AA11" i="12"/>
  <c r="W11" i="12"/>
  <c r="AE12" i="12"/>
  <c r="AA12" i="12"/>
  <c r="W12" i="12"/>
  <c r="S12" i="12"/>
  <c r="O12" i="12"/>
  <c r="K12" i="12"/>
  <c r="G12" i="12"/>
  <c r="C12" i="12"/>
  <c r="AD11" i="12"/>
  <c r="Z11" i="12"/>
  <c r="AD12" i="12"/>
  <c r="Z12" i="12"/>
  <c r="V12" i="12"/>
  <c r="R12" i="12"/>
  <c r="N12" i="12"/>
  <c r="J12" i="12"/>
  <c r="F12" i="12"/>
  <c r="AG11" i="12"/>
  <c r="AC11" i="12"/>
  <c r="Y11" i="12"/>
  <c r="V11" i="12"/>
  <c r="AO18" i="12"/>
  <c r="AP19" i="12" s="1"/>
  <c r="U11" i="12"/>
  <c r="Q11" i="12"/>
  <c r="M11" i="12"/>
  <c r="I11" i="12"/>
  <c r="E11" i="12"/>
  <c r="T11" i="12"/>
  <c r="P11" i="12"/>
  <c r="L11" i="12"/>
  <c r="H11" i="12"/>
  <c r="S11" i="12"/>
  <c r="O11" i="12"/>
  <c r="K11" i="12"/>
  <c r="G11" i="12"/>
  <c r="D11" i="12"/>
  <c r="R11" i="12"/>
  <c r="N11" i="12"/>
  <c r="J11" i="12"/>
  <c r="F11" i="12"/>
  <c r="C11" i="12"/>
  <c r="AO54" i="32" l="1"/>
  <c r="AF48" i="32"/>
  <c r="AB48" i="32"/>
  <c r="X48" i="32"/>
  <c r="T48" i="32"/>
  <c r="P48" i="32"/>
  <c r="L48" i="32"/>
  <c r="H48" i="32"/>
  <c r="D48" i="32"/>
  <c r="AE47" i="32"/>
  <c r="AA47" i="32"/>
  <c r="W47" i="32"/>
  <c r="S47" i="32"/>
  <c r="O47" i="32"/>
  <c r="K47" i="32"/>
  <c r="G47" i="32"/>
  <c r="C47" i="32"/>
  <c r="AG48" i="32"/>
  <c r="AA48" i="32"/>
  <c r="V48" i="32"/>
  <c r="Q48" i="32"/>
  <c r="K48" i="32"/>
  <c r="F48" i="32"/>
  <c r="AF47" i="32"/>
  <c r="Z47" i="32"/>
  <c r="U47" i="32"/>
  <c r="P47" i="32"/>
  <c r="J47" i="32"/>
  <c r="E47" i="32"/>
  <c r="AD48" i="32"/>
  <c r="Y48" i="32"/>
  <c r="S48" i="32"/>
  <c r="N48" i="32"/>
  <c r="I48" i="32"/>
  <c r="C48" i="32"/>
  <c r="AC47" i="32"/>
  <c r="X47" i="32"/>
  <c r="R47" i="32"/>
  <c r="M47" i="32"/>
  <c r="H47" i="32"/>
  <c r="Z48" i="32"/>
  <c r="O48" i="32"/>
  <c r="E48" i="32"/>
  <c r="Y47" i="32"/>
  <c r="N47" i="32"/>
  <c r="D47" i="32"/>
  <c r="W48" i="32"/>
  <c r="M48" i="32"/>
  <c r="AG47" i="32"/>
  <c r="V47" i="32"/>
  <c r="L47" i="32"/>
  <c r="C46" i="32"/>
  <c r="AE48" i="32"/>
  <c r="U48" i="32"/>
  <c r="J48" i="32"/>
  <c r="AD47" i="32"/>
  <c r="T47" i="32"/>
  <c r="I47" i="32"/>
  <c r="Q45" i="32"/>
  <c r="AC48" i="32"/>
  <c r="Q47" i="32"/>
  <c r="R48" i="32"/>
  <c r="F47" i="32"/>
  <c r="G48" i="32"/>
  <c r="AB47" i="32"/>
  <c r="AP18" i="12"/>
  <c r="AP55" i="32" l="1"/>
  <c r="AP54" i="32"/>
  <c r="AP57" i="32" s="1"/>
  <c r="AO63" i="32" l="1"/>
  <c r="AF57" i="32"/>
  <c r="AB57" i="32"/>
  <c r="X57" i="32"/>
  <c r="T57" i="32"/>
  <c r="P57" i="32"/>
  <c r="L57" i="32"/>
  <c r="H57" i="32"/>
  <c r="D57" i="32"/>
  <c r="AE56" i="32"/>
  <c r="AA56" i="32"/>
  <c r="W56" i="32"/>
  <c r="S56" i="32"/>
  <c r="O56" i="32"/>
  <c r="K56" i="32"/>
  <c r="G56" i="32"/>
  <c r="C56" i="32"/>
  <c r="AE57" i="32"/>
  <c r="Z57" i="32"/>
  <c r="U57" i="32"/>
  <c r="O57" i="32"/>
  <c r="J57" i="32"/>
  <c r="E57" i="32"/>
  <c r="AD56" i="32"/>
  <c r="Y56" i="32"/>
  <c r="T56" i="32"/>
  <c r="N56" i="32"/>
  <c r="I56" i="32"/>
  <c r="D56" i="32"/>
  <c r="Q54" i="32"/>
  <c r="AC57" i="32"/>
  <c r="W57" i="32"/>
  <c r="R57" i="32"/>
  <c r="M57" i="32"/>
  <c r="G57" i="32"/>
  <c r="AG56" i="32"/>
  <c r="AB56" i="32"/>
  <c r="V56" i="32"/>
  <c r="Q56" i="32"/>
  <c r="L56" i="32"/>
  <c r="F56" i="32"/>
  <c r="C55" i="32"/>
  <c r="AD57" i="32"/>
  <c r="S57" i="32"/>
  <c r="I57" i="32"/>
  <c r="AC56" i="32"/>
  <c r="R56" i="32"/>
  <c r="H56" i="32"/>
  <c r="AA57" i="32"/>
  <c r="Q57" i="32"/>
  <c r="F57" i="32"/>
  <c r="Z56" i="32"/>
  <c r="P56" i="32"/>
  <c r="E56" i="32"/>
  <c r="Y57" i="32"/>
  <c r="N57" i="32"/>
  <c r="C57" i="32"/>
  <c r="X56" i="32"/>
  <c r="M56" i="32"/>
  <c r="K57" i="32"/>
  <c r="AF56" i="32"/>
  <c r="AG57" i="32"/>
  <c r="U56" i="32"/>
  <c r="V57" i="32"/>
  <c r="J56" i="32"/>
  <c r="AJ16" i="25"/>
  <c r="AJ25" i="25" s="1"/>
  <c r="AJ34" i="25" s="1"/>
  <c r="AJ43" i="25" s="1"/>
  <c r="AJ52" i="25" s="1"/>
  <c r="AJ61" i="25" s="1"/>
  <c r="AJ70" i="25" s="1"/>
  <c r="AJ79" i="25" s="1"/>
  <c r="AJ88" i="25" s="1"/>
  <c r="AJ16" i="26" s="1"/>
  <c r="AJ25" i="26" s="1"/>
  <c r="AJ34" i="26" s="1"/>
  <c r="AJ43" i="26" s="1"/>
  <c r="AJ52" i="26" s="1"/>
  <c r="AJ61" i="26" s="1"/>
  <c r="AJ70" i="26" s="1"/>
  <c r="AJ79" i="26" s="1"/>
  <c r="AJ88" i="26" s="1"/>
  <c r="AJ16" i="27" s="1"/>
  <c r="AJ25" i="27" s="1"/>
  <c r="AJ34" i="27" s="1"/>
  <c r="AJ43" i="27" s="1"/>
  <c r="AJ52" i="27" s="1"/>
  <c r="AJ61" i="27" s="1"/>
  <c r="AJ70" i="27" s="1"/>
  <c r="AJ79" i="27" s="1"/>
  <c r="AJ88" i="27" s="1"/>
  <c r="AJ16" i="28" s="1"/>
  <c r="AJ25" i="28" s="1"/>
  <c r="AJ34" i="28" s="1"/>
  <c r="AJ43" i="28" s="1"/>
  <c r="AJ52" i="28" s="1"/>
  <c r="AJ61" i="28" s="1"/>
  <c r="AJ70" i="28" s="1"/>
  <c r="AJ79" i="28" s="1"/>
  <c r="AJ88" i="28" s="1"/>
  <c r="AJ16" i="29" s="1"/>
  <c r="AJ25" i="29" s="1"/>
  <c r="AJ34" i="29" s="1"/>
  <c r="AJ43" i="29" s="1"/>
  <c r="AJ52" i="29" s="1"/>
  <c r="AJ61" i="29" s="1"/>
  <c r="AJ70" i="29" s="1"/>
  <c r="AJ79" i="29" s="1"/>
  <c r="AJ88" i="29" s="1"/>
  <c r="AJ16" i="30" s="1"/>
  <c r="AJ25" i="30" s="1"/>
  <c r="AJ34" i="30" s="1"/>
  <c r="AJ43" i="30" s="1"/>
  <c r="AJ52" i="30" s="1"/>
  <c r="AJ61" i="30" s="1"/>
  <c r="AJ70" i="30" s="1"/>
  <c r="AJ79" i="30" s="1"/>
  <c r="AJ88" i="30" s="1"/>
  <c r="AP64" i="32" l="1"/>
  <c r="AP63" i="32"/>
  <c r="AP66" i="32" l="1"/>
  <c r="AO72" i="32" l="1"/>
  <c r="AF66" i="32"/>
  <c r="AB66" i="32"/>
  <c r="X66" i="32"/>
  <c r="T66" i="32"/>
  <c r="P66" i="32"/>
  <c r="L66" i="32"/>
  <c r="H66" i="32"/>
  <c r="D66" i="32"/>
  <c r="AE65" i="32"/>
  <c r="AA65" i="32"/>
  <c r="W65" i="32"/>
  <c r="S65" i="32"/>
  <c r="O65" i="32"/>
  <c r="K65" i="32"/>
  <c r="G65" i="32"/>
  <c r="C65" i="32"/>
  <c r="AD66" i="32"/>
  <c r="Y66" i="32"/>
  <c r="S66" i="32"/>
  <c r="N66" i="32"/>
  <c r="I66" i="32"/>
  <c r="C66" i="32"/>
  <c r="AC65" i="32"/>
  <c r="X65" i="32"/>
  <c r="R65" i="32"/>
  <c r="M65" i="32"/>
  <c r="H65" i="32"/>
  <c r="AC66" i="32"/>
  <c r="W66" i="32"/>
  <c r="R66" i="32"/>
  <c r="M66" i="32"/>
  <c r="G66" i="32"/>
  <c r="AG65" i="32"/>
  <c r="AB65" i="32"/>
  <c r="V65" i="32"/>
  <c r="Q65" i="32"/>
  <c r="L65" i="32"/>
  <c r="F65" i="32"/>
  <c r="C64" i="32"/>
  <c r="AG66" i="32"/>
  <c r="AA66" i="32"/>
  <c r="V66" i="32"/>
  <c r="Q66" i="32"/>
  <c r="K66" i="32"/>
  <c r="F66" i="32"/>
  <c r="AF65" i="32"/>
  <c r="Z65" i="32"/>
  <c r="U65" i="32"/>
  <c r="P65" i="32"/>
  <c r="J65" i="32"/>
  <c r="E65" i="32"/>
  <c r="Z66" i="32"/>
  <c r="E66" i="32"/>
  <c r="N65" i="32"/>
  <c r="U66" i="32"/>
  <c r="AD65" i="32"/>
  <c r="I65" i="32"/>
  <c r="O66" i="32"/>
  <c r="Y65" i="32"/>
  <c r="D65" i="32"/>
  <c r="AE66" i="32"/>
  <c r="J66" i="32"/>
  <c r="T65" i="32"/>
  <c r="Q63" i="32"/>
  <c r="AP72" i="32" l="1"/>
  <c r="AP73" i="32"/>
  <c r="AP75" i="32" l="1"/>
  <c r="AF75" i="32"/>
  <c r="AB75" i="32"/>
  <c r="X75" i="32"/>
  <c r="T75" i="32"/>
  <c r="P75" i="32"/>
  <c r="L75" i="32"/>
  <c r="H75" i="32"/>
  <c r="D75" i="32"/>
  <c r="AE74" i="32"/>
  <c r="AA74" i="32"/>
  <c r="W74" i="32"/>
  <c r="S74" i="32"/>
  <c r="O74" i="32"/>
  <c r="K74" i="32"/>
  <c r="G74" i="32"/>
  <c r="C74" i="32"/>
  <c r="AE75" i="32"/>
  <c r="AC75" i="32"/>
  <c r="W75" i="32"/>
  <c r="R75" i="32"/>
  <c r="M75" i="32"/>
  <c r="G75" i="32"/>
  <c r="AG74" i="32"/>
  <c r="AB74" i="32"/>
  <c r="V74" i="32"/>
  <c r="Q74" i="32"/>
  <c r="L74" i="32"/>
  <c r="F74" i="32"/>
  <c r="C73" i="32"/>
  <c r="AA75" i="32"/>
  <c r="V75" i="32"/>
  <c r="Q75" i="32"/>
  <c r="K75" i="32"/>
  <c r="F75" i="32"/>
  <c r="AF74" i="32"/>
  <c r="Z74" i="32"/>
  <c r="U74" i="32"/>
  <c r="P74" i="32"/>
  <c r="J74" i="32"/>
  <c r="E74" i="32"/>
  <c r="AG75" i="32"/>
  <c r="Z75" i="32"/>
  <c r="U75" i="32"/>
  <c r="O75" i="32"/>
  <c r="J75" i="32"/>
  <c r="E75" i="32"/>
  <c r="AD74" i="32"/>
  <c r="Y74" i="32"/>
  <c r="T74" i="32"/>
  <c r="N74" i="32"/>
  <c r="I74" i="32"/>
  <c r="D74" i="32"/>
  <c r="Q72" i="32"/>
  <c r="Y75" i="32"/>
  <c r="C75" i="32"/>
  <c r="M74" i="32"/>
  <c r="S75" i="32"/>
  <c r="AC74" i="32"/>
  <c r="H74" i="32"/>
  <c r="N75" i="32"/>
  <c r="X74" i="32"/>
  <c r="R74" i="32"/>
  <c r="I75" i="32"/>
  <c r="AD75" i="32"/>
  <c r="AP21" i="12" l="1"/>
  <c r="AO27" i="12" l="1"/>
  <c r="AE21" i="12"/>
  <c r="AA21" i="12"/>
  <c r="W21" i="12"/>
  <c r="S21" i="12"/>
  <c r="O21" i="12"/>
  <c r="K21" i="12"/>
  <c r="G21" i="12"/>
  <c r="C21" i="12"/>
  <c r="AD20" i="12"/>
  <c r="Z20" i="12"/>
  <c r="V20" i="12"/>
  <c r="R20" i="12"/>
  <c r="N20" i="12"/>
  <c r="J20" i="12"/>
  <c r="F20" i="12"/>
  <c r="AD21" i="12"/>
  <c r="Z21" i="12"/>
  <c r="V21" i="12"/>
  <c r="R21" i="12"/>
  <c r="N21" i="12"/>
  <c r="J21" i="12"/>
  <c r="F21" i="12"/>
  <c r="AG20" i="12"/>
  <c r="AC20" i="12"/>
  <c r="Y20" i="12"/>
  <c r="U20" i="12"/>
  <c r="Q20" i="12"/>
  <c r="M20" i="12"/>
  <c r="I20" i="12"/>
  <c r="E20" i="12"/>
  <c r="AG21" i="12"/>
  <c r="AC21" i="12"/>
  <c r="Y21" i="12"/>
  <c r="U21" i="12"/>
  <c r="Q21" i="12"/>
  <c r="M21" i="12"/>
  <c r="I21" i="12"/>
  <c r="E21" i="12"/>
  <c r="AF20" i="12"/>
  <c r="AB20" i="12"/>
  <c r="X20" i="12"/>
  <c r="T20" i="12"/>
  <c r="P20" i="12"/>
  <c r="L20" i="12"/>
  <c r="H20" i="12"/>
  <c r="D20" i="12"/>
  <c r="AF21" i="12"/>
  <c r="AB21" i="12"/>
  <c r="X21" i="12"/>
  <c r="T21" i="12"/>
  <c r="P21" i="12"/>
  <c r="L21" i="12"/>
  <c r="H21" i="12"/>
  <c r="D21" i="12"/>
  <c r="AE20" i="12"/>
  <c r="AA20" i="12"/>
  <c r="W20" i="12"/>
  <c r="S20" i="12"/>
  <c r="O20" i="12"/>
  <c r="K20" i="12"/>
  <c r="G20" i="12"/>
  <c r="C20" i="12"/>
  <c r="AP28" i="12"/>
  <c r="AP27" i="12"/>
  <c r="Q18" i="12"/>
  <c r="C19" i="12"/>
  <c r="AP30" i="12" l="1"/>
  <c r="AO36" i="12" l="1"/>
  <c r="AE30" i="12"/>
  <c r="AA30" i="12"/>
  <c r="W30" i="12"/>
  <c r="S30" i="12"/>
  <c r="O30" i="12"/>
  <c r="K30" i="12"/>
  <c r="G30" i="12"/>
  <c r="AD30" i="12"/>
  <c r="Z30" i="12"/>
  <c r="V30" i="12"/>
  <c r="R30" i="12"/>
  <c r="N30" i="12"/>
  <c r="J30" i="12"/>
  <c r="F30" i="12"/>
  <c r="AG30" i="12"/>
  <c r="AC30" i="12"/>
  <c r="Y30" i="12"/>
  <c r="U30" i="12"/>
  <c r="Q30" i="12"/>
  <c r="M30" i="12"/>
  <c r="I30" i="12"/>
  <c r="AF30" i="12"/>
  <c r="AB30" i="12"/>
  <c r="X30" i="12"/>
  <c r="T30" i="12"/>
  <c r="P30" i="12"/>
  <c r="L30" i="12"/>
  <c r="H30" i="12"/>
  <c r="E30" i="12"/>
  <c r="AF29" i="12"/>
  <c r="AB29" i="12"/>
  <c r="X29" i="12"/>
  <c r="T29" i="12"/>
  <c r="P29" i="12"/>
  <c r="L29" i="12"/>
  <c r="H29" i="12"/>
  <c r="D29" i="12"/>
  <c r="D30" i="12"/>
  <c r="AE29" i="12"/>
  <c r="AA29" i="12"/>
  <c r="W29" i="12"/>
  <c r="S29" i="12"/>
  <c r="O29" i="12"/>
  <c r="K29" i="12"/>
  <c r="G29" i="12"/>
  <c r="C29" i="12"/>
  <c r="C30" i="12"/>
  <c r="AD29" i="12"/>
  <c r="Z29" i="12"/>
  <c r="V29" i="12"/>
  <c r="R29" i="12"/>
  <c r="N29" i="12"/>
  <c r="J29" i="12"/>
  <c r="F29" i="12"/>
  <c r="AG29" i="12"/>
  <c r="AC29" i="12"/>
  <c r="Y29" i="12"/>
  <c r="U29" i="12"/>
  <c r="Q29" i="12"/>
  <c r="M29" i="12"/>
  <c r="I29" i="12"/>
  <c r="E29" i="12"/>
  <c r="Q27" i="12"/>
  <c r="C28" i="12"/>
  <c r="AP37" i="12"/>
  <c r="AP36" i="12"/>
  <c r="AP39" i="12" l="1"/>
  <c r="AG39" i="12" l="1"/>
  <c r="AC39" i="12"/>
  <c r="Y39" i="12"/>
  <c r="U39" i="12"/>
  <c r="Q39" i="12"/>
  <c r="M39" i="12"/>
  <c r="I39" i="12"/>
  <c r="E39" i="12"/>
  <c r="AF38" i="12"/>
  <c r="AB38" i="12"/>
  <c r="X38" i="12"/>
  <c r="T38" i="12"/>
  <c r="P38" i="12"/>
  <c r="L38" i="12"/>
  <c r="H38" i="12"/>
  <c r="D38" i="12"/>
  <c r="AF39" i="12"/>
  <c r="AB39" i="12"/>
  <c r="X39" i="12"/>
  <c r="T39" i="12"/>
  <c r="P39" i="12"/>
  <c r="L39" i="12"/>
  <c r="H39" i="12"/>
  <c r="D39" i="12"/>
  <c r="AE38" i="12"/>
  <c r="AA38" i="12"/>
  <c r="W38" i="12"/>
  <c r="S38" i="12"/>
  <c r="O38" i="12"/>
  <c r="K38" i="12"/>
  <c r="G38" i="12"/>
  <c r="C38" i="12"/>
  <c r="AE39" i="12"/>
  <c r="AA39" i="12"/>
  <c r="W39" i="12"/>
  <c r="S39" i="12"/>
  <c r="O39" i="12"/>
  <c r="K39" i="12"/>
  <c r="G39" i="12"/>
  <c r="C39" i="12"/>
  <c r="AD38" i="12"/>
  <c r="Z38" i="12"/>
  <c r="V38" i="12"/>
  <c r="R38" i="12"/>
  <c r="N38" i="12"/>
  <c r="J38" i="12"/>
  <c r="F38" i="12"/>
  <c r="AD39" i="12"/>
  <c r="Z39" i="12"/>
  <c r="V39" i="12"/>
  <c r="R39" i="12"/>
  <c r="N39" i="12"/>
  <c r="J39" i="12"/>
  <c r="F39" i="12"/>
  <c r="AG38" i="12"/>
  <c r="AC38" i="12"/>
  <c r="Y38" i="12"/>
  <c r="U38" i="12"/>
  <c r="Q38" i="12"/>
  <c r="M38" i="12"/>
  <c r="I38" i="12"/>
  <c r="E38" i="12"/>
  <c r="AO45" i="12"/>
  <c r="C37" i="12"/>
  <c r="Q36" i="12"/>
  <c r="AP45" i="12" l="1"/>
  <c r="AP46" i="12"/>
  <c r="AP48" i="12" l="1"/>
  <c r="AE48" i="12" l="1"/>
  <c r="AA48" i="12"/>
  <c r="W48" i="12"/>
  <c r="S48" i="12"/>
  <c r="O48" i="12"/>
  <c r="K48" i="12"/>
  <c r="G48" i="12"/>
  <c r="C48" i="12"/>
  <c r="AD47" i="12"/>
  <c r="Z47" i="12"/>
  <c r="V47" i="12"/>
  <c r="R47" i="12"/>
  <c r="N47" i="12"/>
  <c r="J47" i="12"/>
  <c r="F47" i="12"/>
  <c r="AD48" i="12"/>
  <c r="Z48" i="12"/>
  <c r="V48" i="12"/>
  <c r="R48" i="12"/>
  <c r="N48" i="12"/>
  <c r="J48" i="12"/>
  <c r="F48" i="12"/>
  <c r="AG47" i="12"/>
  <c r="AC47" i="12"/>
  <c r="Y47" i="12"/>
  <c r="U47" i="12"/>
  <c r="Q47" i="12"/>
  <c r="M47" i="12"/>
  <c r="I47" i="12"/>
  <c r="E47" i="12"/>
  <c r="AG48" i="12"/>
  <c r="AC48" i="12"/>
  <c r="Y48" i="12"/>
  <c r="U48" i="12"/>
  <c r="Q48" i="12"/>
  <c r="M48" i="12"/>
  <c r="I48" i="12"/>
  <c r="E48" i="12"/>
  <c r="AF47" i="12"/>
  <c r="AB47" i="12"/>
  <c r="X47" i="12"/>
  <c r="T47" i="12"/>
  <c r="P47" i="12"/>
  <c r="L47" i="12"/>
  <c r="H47" i="12"/>
  <c r="D47" i="12"/>
  <c r="AF48" i="12"/>
  <c r="AB48" i="12"/>
  <c r="X48" i="12"/>
  <c r="T48" i="12"/>
  <c r="P48" i="12"/>
  <c r="L48" i="12"/>
  <c r="H48" i="12"/>
  <c r="D48" i="12"/>
  <c r="AE47" i="12"/>
  <c r="AA47" i="12"/>
  <c r="W47" i="12"/>
  <c r="S47" i="12"/>
  <c r="O47" i="12"/>
  <c r="K47" i="12"/>
  <c r="G47" i="12"/>
  <c r="C47" i="12"/>
  <c r="C46" i="12"/>
  <c r="Q45" i="12"/>
  <c r="AO54" i="12"/>
  <c r="AP54" i="12" s="1"/>
  <c r="AP55" i="12" l="1"/>
  <c r="AP57" i="12" s="1"/>
  <c r="AG57" i="12" l="1"/>
  <c r="AC57" i="12"/>
  <c r="Y57" i="12"/>
  <c r="U57" i="12"/>
  <c r="Q57" i="12"/>
  <c r="M57" i="12"/>
  <c r="I57" i="12"/>
  <c r="E57" i="12"/>
  <c r="AF56" i="12"/>
  <c r="AB56" i="12"/>
  <c r="X56" i="12"/>
  <c r="T56" i="12"/>
  <c r="P56" i="12"/>
  <c r="L56" i="12"/>
  <c r="H56" i="12"/>
  <c r="D56" i="12"/>
  <c r="AF57" i="12"/>
  <c r="AB57" i="12"/>
  <c r="X57" i="12"/>
  <c r="T57" i="12"/>
  <c r="P57" i="12"/>
  <c r="L57" i="12"/>
  <c r="H57" i="12"/>
  <c r="D57" i="12"/>
  <c r="AE56" i="12"/>
  <c r="AA56" i="12"/>
  <c r="W56" i="12"/>
  <c r="S56" i="12"/>
  <c r="O56" i="12"/>
  <c r="K56" i="12"/>
  <c r="G56" i="12"/>
  <c r="C56" i="12"/>
  <c r="AE57" i="12"/>
  <c r="AA57" i="12"/>
  <c r="W57" i="12"/>
  <c r="S57" i="12"/>
  <c r="O57" i="12"/>
  <c r="K57" i="12"/>
  <c r="G57" i="12"/>
  <c r="C57" i="12"/>
  <c r="AD56" i="12"/>
  <c r="Z56" i="12"/>
  <c r="V56" i="12"/>
  <c r="R56" i="12"/>
  <c r="N56" i="12"/>
  <c r="J56" i="12"/>
  <c r="F56" i="12"/>
  <c r="AD57" i="12"/>
  <c r="Z57" i="12"/>
  <c r="V57" i="12"/>
  <c r="R57" i="12"/>
  <c r="N57" i="12"/>
  <c r="J57" i="12"/>
  <c r="F57" i="12"/>
  <c r="AG56" i="12"/>
  <c r="AC56" i="12"/>
  <c r="Y56" i="12"/>
  <c r="U56" i="12"/>
  <c r="Q56" i="12"/>
  <c r="M56" i="12"/>
  <c r="I56" i="12"/>
  <c r="E56" i="12"/>
  <c r="AO63" i="12"/>
  <c r="Q54" i="12"/>
  <c r="C55" i="12"/>
  <c r="AP63" i="12" l="1"/>
  <c r="AP64" i="12"/>
  <c r="AP66" i="12" l="1"/>
  <c r="C64" i="12" l="1"/>
  <c r="AE66" i="12"/>
  <c r="AA66" i="12"/>
  <c r="W66" i="12"/>
  <c r="S66" i="12"/>
  <c r="O66" i="12"/>
  <c r="K66" i="12"/>
  <c r="G66" i="12"/>
  <c r="C66" i="12"/>
  <c r="AD65" i="12"/>
  <c r="Z65" i="12"/>
  <c r="V65" i="12"/>
  <c r="R65" i="12"/>
  <c r="N65" i="12"/>
  <c r="J65" i="12"/>
  <c r="F65" i="12"/>
  <c r="AD66" i="12"/>
  <c r="Z66" i="12"/>
  <c r="V66" i="12"/>
  <c r="R66" i="12"/>
  <c r="N66" i="12"/>
  <c r="J66" i="12"/>
  <c r="F66" i="12"/>
  <c r="AG65" i="12"/>
  <c r="AC65" i="12"/>
  <c r="Y65" i="12"/>
  <c r="U65" i="12"/>
  <c r="Q65" i="12"/>
  <c r="M65" i="12"/>
  <c r="I65" i="12"/>
  <c r="E65" i="12"/>
  <c r="AG66" i="12"/>
  <c r="AC66" i="12"/>
  <c r="Y66" i="12"/>
  <c r="U66" i="12"/>
  <c r="Q66" i="12"/>
  <c r="M66" i="12"/>
  <c r="I66" i="12"/>
  <c r="E66" i="12"/>
  <c r="AF65" i="12"/>
  <c r="AB65" i="12"/>
  <c r="X65" i="12"/>
  <c r="T65" i="12"/>
  <c r="P65" i="12"/>
  <c r="L65" i="12"/>
  <c r="H65" i="12"/>
  <c r="D65" i="12"/>
  <c r="AF66" i="12"/>
  <c r="AB66" i="12"/>
  <c r="X66" i="12"/>
  <c r="T66" i="12"/>
  <c r="P66" i="12"/>
  <c r="L66" i="12"/>
  <c r="H66" i="12"/>
  <c r="D66" i="12"/>
  <c r="AE65" i="12"/>
  <c r="AA65" i="12"/>
  <c r="W65" i="12"/>
  <c r="S65" i="12"/>
  <c r="O65" i="12"/>
  <c r="K65" i="12"/>
  <c r="G65" i="12"/>
  <c r="C65" i="12"/>
  <c r="Q63" i="12"/>
  <c r="AO72" i="12"/>
  <c r="AP72" i="12" s="1"/>
  <c r="AP73" i="12" l="1"/>
  <c r="AP75" i="12" s="1"/>
  <c r="AO9" i="25" s="1"/>
  <c r="AP10" i="25" l="1"/>
  <c r="AP9" i="25"/>
  <c r="AP12" i="25" s="1"/>
  <c r="AG75" i="12"/>
  <c r="AC75" i="12"/>
  <c r="Y75" i="12"/>
  <c r="U75" i="12"/>
  <c r="Q75" i="12"/>
  <c r="M75" i="12"/>
  <c r="I75" i="12"/>
  <c r="E75" i="12"/>
  <c r="AF74" i="12"/>
  <c r="AB74" i="12"/>
  <c r="X74" i="12"/>
  <c r="T74" i="12"/>
  <c r="P74" i="12"/>
  <c r="L74" i="12"/>
  <c r="H74" i="12"/>
  <c r="D74" i="12"/>
  <c r="AF75" i="12"/>
  <c r="AB75" i="12"/>
  <c r="X75" i="12"/>
  <c r="T75" i="12"/>
  <c r="P75" i="12"/>
  <c r="L75" i="12"/>
  <c r="H75" i="12"/>
  <c r="D75" i="12"/>
  <c r="AE74" i="12"/>
  <c r="AA74" i="12"/>
  <c r="W74" i="12"/>
  <c r="S74" i="12"/>
  <c r="O74" i="12"/>
  <c r="K74" i="12"/>
  <c r="G74" i="12"/>
  <c r="C74" i="12"/>
  <c r="AE75" i="12"/>
  <c r="AA75" i="12"/>
  <c r="W75" i="12"/>
  <c r="S75" i="12"/>
  <c r="O75" i="12"/>
  <c r="K75" i="12"/>
  <c r="G75" i="12"/>
  <c r="C75" i="12"/>
  <c r="AD74" i="12"/>
  <c r="Z74" i="12"/>
  <c r="V74" i="12"/>
  <c r="R74" i="12"/>
  <c r="N74" i="12"/>
  <c r="J74" i="12"/>
  <c r="F74" i="12"/>
  <c r="AD75" i="12"/>
  <c r="Z75" i="12"/>
  <c r="V75" i="12"/>
  <c r="R75" i="12"/>
  <c r="N75" i="12"/>
  <c r="J75" i="12"/>
  <c r="F75" i="12"/>
  <c r="AG74" i="12"/>
  <c r="AC74" i="12"/>
  <c r="Y74" i="12"/>
  <c r="U74" i="12"/>
  <c r="Q74" i="12"/>
  <c r="M74" i="12"/>
  <c r="I74" i="12"/>
  <c r="E74" i="12"/>
  <c r="Q72" i="12"/>
  <c r="C73" i="12"/>
  <c r="AF12" i="25" l="1"/>
  <c r="X11" i="25"/>
  <c r="F11" i="25"/>
  <c r="W12" i="25"/>
  <c r="J11" i="25"/>
  <c r="AA11" i="25"/>
  <c r="J12" i="25"/>
  <c r="AC11" i="25"/>
  <c r="L11" i="25"/>
  <c r="I12" i="25"/>
  <c r="F12" i="25"/>
  <c r="P11" i="25"/>
  <c r="AC12" i="25"/>
  <c r="N11" i="25"/>
  <c r="AG12" i="25"/>
  <c r="W11" i="25"/>
  <c r="AB12" i="25"/>
  <c r="U11" i="25"/>
  <c r="U12" i="25"/>
  <c r="AG11" i="25"/>
  <c r="E11" i="25"/>
  <c r="D11" i="25"/>
  <c r="D12" i="25"/>
  <c r="AE12" i="25"/>
  <c r="R11" i="25"/>
  <c r="O12" i="25"/>
  <c r="G12" i="25"/>
  <c r="C10" i="25"/>
  <c r="Z11" i="25"/>
  <c r="C11" i="25"/>
  <c r="X12" i="25"/>
  <c r="I11" i="25"/>
  <c r="AA12" i="25"/>
  <c r="C12" i="25"/>
  <c r="H11" i="25"/>
  <c r="M11" i="25"/>
  <c r="Q12" i="25"/>
  <c r="Y12" i="25"/>
  <c r="K11" i="25"/>
  <c r="AD12" i="25"/>
  <c r="AB11" i="25"/>
  <c r="V12" i="25"/>
  <c r="S11" i="25"/>
  <c r="E12" i="25"/>
  <c r="V11" i="25"/>
  <c r="L12" i="25"/>
  <c r="O11" i="25"/>
  <c r="P12" i="25"/>
  <c r="AF11" i="25"/>
  <c r="S12" i="25"/>
  <c r="AD11" i="25"/>
  <c r="AO18" i="25"/>
  <c r="N12" i="25"/>
  <c r="R12" i="25"/>
  <c r="Y11" i="25"/>
  <c r="K12" i="25"/>
  <c r="T11" i="25"/>
  <c r="G11" i="25"/>
  <c r="Q11" i="25"/>
  <c r="H12" i="25"/>
  <c r="Z12" i="25"/>
  <c r="M12" i="25"/>
  <c r="Q9" i="25"/>
  <c r="AE11" i="25"/>
  <c r="T12" i="25"/>
  <c r="AP19" i="25" l="1"/>
  <c r="AP18" i="25"/>
  <c r="AH15" i="25"/>
  <c r="L14" i="25"/>
  <c r="AJ15" i="25" l="1"/>
  <c r="AP21" i="25"/>
  <c r="AJ24" i="25" l="1"/>
  <c r="AK15" i="25"/>
  <c r="AG21" i="25"/>
  <c r="Z21" i="25"/>
  <c r="N21" i="25"/>
  <c r="W21" i="25"/>
  <c r="K20" i="25"/>
  <c r="V21" i="25"/>
  <c r="Z20" i="25"/>
  <c r="C21" i="25"/>
  <c r="Y20" i="25"/>
  <c r="H21" i="25"/>
  <c r="G21" i="25"/>
  <c r="F20" i="25"/>
  <c r="P21" i="25"/>
  <c r="O20" i="25"/>
  <c r="W20" i="25"/>
  <c r="E21" i="25"/>
  <c r="N20" i="25"/>
  <c r="M20" i="25"/>
  <c r="AG20" i="25"/>
  <c r="C19" i="25"/>
  <c r="F21" i="25"/>
  <c r="J20" i="25"/>
  <c r="G20" i="25"/>
  <c r="H20" i="25"/>
  <c r="C20" i="25"/>
  <c r="AB21" i="25"/>
  <c r="V20" i="25"/>
  <c r="AA21" i="25"/>
  <c r="AE20" i="25"/>
  <c r="E20" i="25"/>
  <c r="X21" i="25"/>
  <c r="U20" i="25"/>
  <c r="L21" i="25"/>
  <c r="X20" i="25"/>
  <c r="D20" i="25"/>
  <c r="R21" i="25"/>
  <c r="AD20" i="25"/>
  <c r="AE21" i="25"/>
  <c r="Q21" i="25"/>
  <c r="O21" i="25"/>
  <c r="K21" i="25"/>
  <c r="AC20" i="25"/>
  <c r="AB20" i="25"/>
  <c r="R20" i="25"/>
  <c r="T21" i="25"/>
  <c r="T20" i="25"/>
  <c r="AO27" i="25"/>
  <c r="P20" i="25"/>
  <c r="AD21" i="25"/>
  <c r="J21" i="25"/>
  <c r="M21" i="25"/>
  <c r="AF20" i="25"/>
  <c r="U21" i="25"/>
  <c r="AF21" i="25"/>
  <c r="Q18" i="25"/>
  <c r="S20" i="25"/>
  <c r="Y21" i="25"/>
  <c r="S21" i="25"/>
  <c r="L20" i="25"/>
  <c r="I21" i="25"/>
  <c r="Q20" i="25"/>
  <c r="D21" i="25"/>
  <c r="AA20" i="25"/>
  <c r="I20" i="25"/>
  <c r="AC21" i="25"/>
  <c r="AK24" i="25" l="1"/>
  <c r="AJ33" i="25"/>
  <c r="AP27" i="25"/>
  <c r="AP28" i="25"/>
  <c r="AK33" i="25" l="1"/>
  <c r="AJ42" i="25"/>
  <c r="AP30" i="25"/>
  <c r="K30" i="25" s="1"/>
  <c r="S30" i="25"/>
  <c r="J29" i="25"/>
  <c r="Y29" i="25"/>
  <c r="I30" i="25"/>
  <c r="M29" i="25"/>
  <c r="L29" i="25"/>
  <c r="E30" i="25"/>
  <c r="D29" i="25"/>
  <c r="C28" i="25"/>
  <c r="AE29" i="25"/>
  <c r="G30" i="25"/>
  <c r="V30" i="25"/>
  <c r="F30" i="25"/>
  <c r="AG30" i="25"/>
  <c r="H29" i="25"/>
  <c r="H30" i="25"/>
  <c r="E29" i="25"/>
  <c r="AO36" i="25"/>
  <c r="W29" i="25"/>
  <c r="AF30" i="25"/>
  <c r="AA30" i="25"/>
  <c r="Z29" i="25"/>
  <c r="Q27" i="25"/>
  <c r="AG29" i="25"/>
  <c r="Y30" i="25"/>
  <c r="X29" i="25"/>
  <c r="AB29" i="25"/>
  <c r="AB30" i="25"/>
  <c r="Q29" i="25"/>
  <c r="P29" i="25"/>
  <c r="U30" i="25"/>
  <c r="O29" i="25"/>
  <c r="V29" i="25"/>
  <c r="AD30" i="25"/>
  <c r="N30" i="25"/>
  <c r="Q30" i="25"/>
  <c r="S29" i="25"/>
  <c r="AC30" i="25"/>
  <c r="T29" i="25"/>
  <c r="P30" i="25"/>
  <c r="K29" i="25"/>
  <c r="M30" i="25"/>
  <c r="I29" i="25"/>
  <c r="L30" i="25"/>
  <c r="G29" i="25"/>
  <c r="N29" i="25"/>
  <c r="R29" i="25"/>
  <c r="AD29" i="25"/>
  <c r="C30" i="25"/>
  <c r="O30" i="25"/>
  <c r="AE30" i="25"/>
  <c r="AK42" i="25" l="1"/>
  <c r="AJ51" i="25"/>
  <c r="AC29" i="25"/>
  <c r="W30" i="25"/>
  <c r="X30" i="25"/>
  <c r="C29" i="25"/>
  <c r="R30" i="25"/>
  <c r="U29" i="25"/>
  <c r="AA29" i="25"/>
  <c r="AF29" i="25"/>
  <c r="F29" i="25"/>
  <c r="D30" i="25"/>
  <c r="T30" i="25"/>
  <c r="J30" i="25"/>
  <c r="Z30" i="25"/>
  <c r="AP37" i="25"/>
  <c r="AP36" i="25"/>
  <c r="AP39" i="25" s="1"/>
  <c r="AK51" i="25" l="1"/>
  <c r="AJ60" i="25"/>
  <c r="AO45" i="25"/>
  <c r="K39" i="25"/>
  <c r="J38" i="25"/>
  <c r="O39" i="25"/>
  <c r="Y38" i="25"/>
  <c r="E38" i="25"/>
  <c r="S38" i="25"/>
  <c r="E39" i="25"/>
  <c r="N39" i="25"/>
  <c r="AE38" i="25"/>
  <c r="AB38" i="25"/>
  <c r="V39" i="25"/>
  <c r="AC38" i="25"/>
  <c r="D39" i="25"/>
  <c r="AC39" i="25"/>
  <c r="Y39" i="25"/>
  <c r="H39" i="25"/>
  <c r="Z38" i="25"/>
  <c r="Q36" i="25"/>
  <c r="J39" i="25"/>
  <c r="U38" i="25"/>
  <c r="W39" i="25"/>
  <c r="K38" i="25"/>
  <c r="X38" i="25"/>
  <c r="W38" i="25"/>
  <c r="T38" i="25"/>
  <c r="P38" i="25"/>
  <c r="R38" i="25"/>
  <c r="AE39" i="25"/>
  <c r="F39" i="25"/>
  <c r="M38" i="25"/>
  <c r="M39" i="25"/>
  <c r="C38" i="25"/>
  <c r="D38" i="25"/>
  <c r="L38" i="25"/>
  <c r="H38" i="25"/>
  <c r="N38" i="25"/>
  <c r="Z39" i="25"/>
  <c r="I38" i="25"/>
  <c r="R39" i="25"/>
  <c r="I39" i="25"/>
  <c r="AA38" i="25"/>
  <c r="U39" i="25"/>
  <c r="AG39" i="25"/>
  <c r="P39" i="25"/>
  <c r="AB39" i="25"/>
  <c r="AF38" i="25"/>
  <c r="C37" i="25"/>
  <c r="F38" i="25"/>
  <c r="C39" i="25"/>
  <c r="G39" i="25"/>
  <c r="AF39" i="25"/>
  <c r="G38" i="25"/>
  <c r="O38" i="25"/>
  <c r="Q38" i="25"/>
  <c r="V38" i="25"/>
  <c r="L39" i="25"/>
  <c r="AA39" i="25"/>
  <c r="T39" i="25"/>
  <c r="S39" i="25"/>
  <c r="AD39" i="25"/>
  <c r="AG38" i="25"/>
  <c r="AD38" i="25"/>
  <c r="Q39" i="25"/>
  <c r="X39" i="25"/>
  <c r="AK60" i="25" l="1"/>
  <c r="AJ69" i="25"/>
  <c r="AP45" i="25"/>
  <c r="AP46" i="25"/>
  <c r="AK69" i="25" l="1"/>
  <c r="AJ78" i="25"/>
  <c r="AP48" i="25"/>
  <c r="AK78" i="25" l="1"/>
  <c r="AJ87" i="25"/>
  <c r="AB48" i="25"/>
  <c r="AE47" i="25"/>
  <c r="K47" i="25"/>
  <c r="O48" i="25"/>
  <c r="Y47" i="25"/>
  <c r="D47" i="25"/>
  <c r="S48" i="25"/>
  <c r="AC47" i="25"/>
  <c r="H47" i="25"/>
  <c r="M48" i="25"/>
  <c r="V47" i="25"/>
  <c r="C46" i="25"/>
  <c r="AA48" i="25"/>
  <c r="Z47" i="25"/>
  <c r="J47" i="25"/>
  <c r="D48" i="25"/>
  <c r="AD47" i="25"/>
  <c r="Y48" i="25"/>
  <c r="M47" i="25"/>
  <c r="AB47" i="25"/>
  <c r="U47" i="25"/>
  <c r="Q48" i="25"/>
  <c r="AA47" i="25"/>
  <c r="C47" i="25"/>
  <c r="J48" i="25"/>
  <c r="T47" i="25"/>
  <c r="Q45" i="25"/>
  <c r="N48" i="25"/>
  <c r="X47" i="25"/>
  <c r="AC48" i="25"/>
  <c r="G48" i="25"/>
  <c r="Q47" i="25"/>
  <c r="AG48" i="25"/>
  <c r="F48" i="25"/>
  <c r="V48" i="25"/>
  <c r="O47" i="25"/>
  <c r="Z48" i="25"/>
  <c r="I47" i="25"/>
  <c r="C48" i="25"/>
  <c r="R48" i="25"/>
  <c r="F47" i="25"/>
  <c r="E47" i="25"/>
  <c r="L48" i="25"/>
  <c r="S47" i="25"/>
  <c r="AE48" i="25"/>
  <c r="E48" i="25"/>
  <c r="N47" i="25"/>
  <c r="AD48" i="25"/>
  <c r="I48" i="25"/>
  <c r="R47" i="25"/>
  <c r="W48" i="25"/>
  <c r="AG47" i="25"/>
  <c r="L47" i="25"/>
  <c r="K48" i="25"/>
  <c r="AF47" i="25"/>
  <c r="P47" i="25"/>
  <c r="AF48" i="25"/>
  <c r="W47" i="25"/>
  <c r="AO54" i="25"/>
  <c r="H48" i="25"/>
  <c r="P48" i="25"/>
  <c r="U48" i="25"/>
  <c r="X48" i="25"/>
  <c r="T48" i="25"/>
  <c r="G47" i="25"/>
  <c r="AK87" i="25" l="1"/>
  <c r="AJ15" i="26"/>
  <c r="AP55" i="25"/>
  <c r="AP54" i="25"/>
  <c r="AJ24" i="26" l="1"/>
  <c r="AK15" i="26"/>
  <c r="AP57" i="25"/>
  <c r="Q54" i="25" s="1"/>
  <c r="AO63" i="25"/>
  <c r="AG56" i="25"/>
  <c r="V57" i="25"/>
  <c r="U57" i="25"/>
  <c r="F56" i="25"/>
  <c r="Q57" i="25"/>
  <c r="I56" i="25"/>
  <c r="N56" i="25"/>
  <c r="N57" i="25"/>
  <c r="T57" i="25"/>
  <c r="H56" i="25"/>
  <c r="AF57" i="25"/>
  <c r="E57" i="25"/>
  <c r="M57" i="25"/>
  <c r="AA57" i="25"/>
  <c r="Y56" i="25"/>
  <c r="Y57" i="25"/>
  <c r="AD56" i="25"/>
  <c r="J56" i="25"/>
  <c r="I57" i="25"/>
  <c r="K56" i="25"/>
  <c r="U56" i="25"/>
  <c r="G57" i="25"/>
  <c r="C55" i="25"/>
  <c r="AC56" i="25"/>
  <c r="H57" i="25"/>
  <c r="D57" i="25"/>
  <c r="AB57" i="25"/>
  <c r="AD57" i="25"/>
  <c r="D56" i="25"/>
  <c r="M56" i="25"/>
  <c r="AE57" i="25"/>
  <c r="O57" i="25"/>
  <c r="W57" i="25"/>
  <c r="J57" i="25"/>
  <c r="K57" i="25"/>
  <c r="AC57" i="25"/>
  <c r="S56" i="25"/>
  <c r="S57" i="25"/>
  <c r="X57" i="25"/>
  <c r="R56" i="25"/>
  <c r="T56" i="25"/>
  <c r="AB56" i="25"/>
  <c r="Z57" i="25"/>
  <c r="P57" i="25"/>
  <c r="L56" i="25"/>
  <c r="AG57" i="25"/>
  <c r="G56" i="25"/>
  <c r="AK24" i="26" l="1"/>
  <c r="AJ33" i="26"/>
  <c r="X56" i="25"/>
  <c r="C57" i="25"/>
  <c r="E56" i="25"/>
  <c r="V56" i="25"/>
  <c r="R57" i="25"/>
  <c r="L57" i="25"/>
  <c r="AF56" i="25"/>
  <c r="F57" i="25"/>
  <c r="C56" i="25"/>
  <c r="P56" i="25"/>
  <c r="Z56" i="25"/>
  <c r="AE56" i="25"/>
  <c r="W56" i="25"/>
  <c r="Q56" i="25"/>
  <c r="O56" i="25"/>
  <c r="AA56" i="25"/>
  <c r="AP64" i="25"/>
  <c r="AP63" i="25"/>
  <c r="AK33" i="26" l="1"/>
  <c r="AJ42" i="26"/>
  <c r="AP66" i="25"/>
  <c r="T66" i="25" s="1"/>
  <c r="S65" i="25"/>
  <c r="C65" i="25"/>
  <c r="C64" i="25"/>
  <c r="Q66" i="25"/>
  <c r="Z65" i="25"/>
  <c r="O66" i="25"/>
  <c r="Y65" i="25"/>
  <c r="D65" i="25"/>
  <c r="S66" i="25"/>
  <c r="X65" i="25"/>
  <c r="H66" i="25"/>
  <c r="V66" i="25"/>
  <c r="U66" i="25"/>
  <c r="I65" i="25"/>
  <c r="AF66" i="25"/>
  <c r="P66" i="25"/>
  <c r="AE65" i="25"/>
  <c r="AC66" i="25"/>
  <c r="G66" i="25"/>
  <c r="Q65" i="25"/>
  <c r="K66" i="25"/>
  <c r="U65" i="25"/>
  <c r="AE66" i="25"/>
  <c r="T65" i="25"/>
  <c r="Q63" i="25"/>
  <c r="Y66" i="25"/>
  <c r="X66" i="25"/>
  <c r="G65" i="25"/>
  <c r="F65" i="25"/>
  <c r="AD65" i="25"/>
  <c r="AC65" i="25"/>
  <c r="AB66" i="25"/>
  <c r="AA65" i="25"/>
  <c r="K65" i="25"/>
  <c r="W66" i="25"/>
  <c r="L65" i="25"/>
  <c r="AA66" i="25"/>
  <c r="F66" i="25"/>
  <c r="Z66" i="25"/>
  <c r="E66" i="25"/>
  <c r="N65" i="25"/>
  <c r="C66" i="25"/>
  <c r="N66" i="25"/>
  <c r="W65" i="25"/>
  <c r="AF65" i="25"/>
  <c r="I66" i="25"/>
  <c r="AK42" i="26" l="1"/>
  <c r="AJ51" i="26"/>
  <c r="AB65" i="25"/>
  <c r="AD66" i="25"/>
  <c r="P65" i="25"/>
  <c r="AG65" i="25"/>
  <c r="L66" i="25"/>
  <c r="J65" i="25"/>
  <c r="H65" i="25"/>
  <c r="J66" i="25"/>
  <c r="AG66" i="25"/>
  <c r="O65" i="25"/>
  <c r="M65" i="25"/>
  <c r="R66" i="25"/>
  <c r="R65" i="25"/>
  <c r="E65" i="25"/>
  <c r="V65" i="25"/>
  <c r="D66" i="25"/>
  <c r="M66" i="25"/>
  <c r="AO72" i="25"/>
  <c r="AP73" i="25" s="1"/>
  <c r="AJ60" i="26" l="1"/>
  <c r="AK51" i="26"/>
  <c r="AP72" i="25"/>
  <c r="AP75" i="25"/>
  <c r="AA74" i="25" s="1"/>
  <c r="L75" i="25"/>
  <c r="F75" i="25"/>
  <c r="N74" i="25"/>
  <c r="R74" i="25"/>
  <c r="G75" i="25"/>
  <c r="AC75" i="25"/>
  <c r="W74" i="25"/>
  <c r="G74" i="25"/>
  <c r="U75" i="25"/>
  <c r="Y75" i="25"/>
  <c r="C75" i="25"/>
  <c r="V74" i="25"/>
  <c r="AG74" i="25"/>
  <c r="T75" i="25"/>
  <c r="Q75" i="25"/>
  <c r="O75" i="25"/>
  <c r="Y74" i="25"/>
  <c r="H74" i="25"/>
  <c r="C73" i="25"/>
  <c r="AF75" i="25"/>
  <c r="O74" i="25"/>
  <c r="AG75" i="25"/>
  <c r="J75" i="25"/>
  <c r="Q72" i="25"/>
  <c r="AK60" i="26" l="1"/>
  <c r="AJ69" i="26"/>
  <c r="AA75" i="25"/>
  <c r="AC74" i="25"/>
  <c r="C74" i="25"/>
  <c r="R75" i="25"/>
  <c r="J74" i="25"/>
  <c r="T74" i="25"/>
  <c r="E75" i="25"/>
  <c r="AB75" i="25"/>
  <c r="F74" i="25"/>
  <c r="AE75" i="25"/>
  <c r="AE74" i="25"/>
  <c r="AB74" i="25"/>
  <c r="S75" i="25"/>
  <c r="E74" i="25"/>
  <c r="S74" i="25"/>
  <c r="N75" i="25"/>
  <c r="Q74" i="25"/>
  <c r="I74" i="25"/>
  <c r="AF74" i="25"/>
  <c r="H75" i="25"/>
  <c r="M75" i="25"/>
  <c r="I75" i="25"/>
  <c r="Z75" i="25"/>
  <c r="K74" i="25"/>
  <c r="AO81" i="25"/>
  <c r="AP82" i="25" s="1"/>
  <c r="X74" i="25"/>
  <c r="U74" i="25"/>
  <c r="P75" i="25"/>
  <c r="W75" i="25"/>
  <c r="D74" i="25"/>
  <c r="Z74" i="25"/>
  <c r="D75" i="25"/>
  <c r="K75" i="25"/>
  <c r="M74" i="25"/>
  <c r="AD74" i="25"/>
  <c r="V75" i="25"/>
  <c r="X75" i="25"/>
  <c r="L74" i="25"/>
  <c r="AD75" i="25"/>
  <c r="P74" i="25"/>
  <c r="AP81" i="25"/>
  <c r="AJ78" i="26" l="1"/>
  <c r="AK69" i="26"/>
  <c r="AP84" i="25"/>
  <c r="AO9" i="26" s="1"/>
  <c r="AP10" i="26" s="1"/>
  <c r="N84" i="25"/>
  <c r="AC83" i="25"/>
  <c r="M83" i="25"/>
  <c r="Q84" i="25"/>
  <c r="AF83" i="25"/>
  <c r="P83" i="25"/>
  <c r="O84" i="25"/>
  <c r="AD83" i="25"/>
  <c r="N83" i="25"/>
  <c r="P84" i="25"/>
  <c r="AE83" i="25"/>
  <c r="O83" i="25"/>
  <c r="S84" i="25"/>
  <c r="Q81" i="25"/>
  <c r="S83" i="25"/>
  <c r="J84" i="25"/>
  <c r="Y83" i="25"/>
  <c r="I83" i="25"/>
  <c r="M84" i="25"/>
  <c r="AB83" i="25"/>
  <c r="L83" i="25"/>
  <c r="K84" i="25"/>
  <c r="Z83" i="25"/>
  <c r="J83" i="25"/>
  <c r="L84" i="25"/>
  <c r="AA83" i="25"/>
  <c r="K83" i="25"/>
  <c r="E84" i="25"/>
  <c r="D83" i="25"/>
  <c r="R83" i="25"/>
  <c r="C83" i="25"/>
  <c r="V84" i="25"/>
  <c r="F84" i="25"/>
  <c r="E83" i="25"/>
  <c r="Y84" i="25"/>
  <c r="I84" i="25"/>
  <c r="H83" i="25"/>
  <c r="W84" i="25"/>
  <c r="G84" i="25"/>
  <c r="F83" i="25"/>
  <c r="X84" i="25"/>
  <c r="H84" i="25"/>
  <c r="W83" i="25"/>
  <c r="G83" i="25"/>
  <c r="R84" i="25"/>
  <c r="Q83" i="25"/>
  <c r="C82" i="25"/>
  <c r="T83" i="25"/>
  <c r="C84" i="25"/>
  <c r="D84" i="25"/>
  <c r="AK78" i="26" l="1"/>
  <c r="AJ87" i="26"/>
  <c r="V83" i="25"/>
  <c r="X83" i="25"/>
  <c r="U83" i="25"/>
  <c r="T84" i="25"/>
  <c r="AG83" i="25"/>
  <c r="AB84" i="25"/>
  <c r="AA84" i="25"/>
  <c r="AC84" i="25"/>
  <c r="Z84" i="25"/>
  <c r="U84" i="25"/>
  <c r="AF84" i="25"/>
  <c r="AE84" i="25"/>
  <c r="AG84" i="25"/>
  <c r="AD84" i="25"/>
  <c r="AP9" i="26"/>
  <c r="AP12" i="26" s="1"/>
  <c r="AB12" i="26" s="1"/>
  <c r="AK87" i="26" l="1"/>
  <c r="AJ15" i="27"/>
  <c r="AF12" i="26"/>
  <c r="Y11" i="26"/>
  <c r="U12" i="26"/>
  <c r="T11" i="26"/>
  <c r="AC11" i="26"/>
  <c r="H11" i="26"/>
  <c r="J11" i="26"/>
  <c r="D12" i="26"/>
  <c r="AG11" i="26"/>
  <c r="N11" i="26"/>
  <c r="H12" i="26"/>
  <c r="R12" i="26"/>
  <c r="E11" i="26"/>
  <c r="G11" i="26"/>
  <c r="Q12" i="26"/>
  <c r="S12" i="26"/>
  <c r="I11" i="26"/>
  <c r="AE11" i="26"/>
  <c r="D11" i="26"/>
  <c r="V11" i="26"/>
  <c r="N12" i="26"/>
  <c r="X11" i="26"/>
  <c r="Z11" i="26"/>
  <c r="T12" i="26"/>
  <c r="C11" i="26"/>
  <c r="AD11" i="26"/>
  <c r="X12" i="26"/>
  <c r="S11" i="26"/>
  <c r="U11" i="26"/>
  <c r="W11" i="26"/>
  <c r="Q9" i="26"/>
  <c r="AA11" i="26"/>
  <c r="K11" i="26"/>
  <c r="Z12" i="26"/>
  <c r="F11" i="26"/>
  <c r="P12" i="26"/>
  <c r="AD12" i="26"/>
  <c r="I12" i="26"/>
  <c r="K12" i="26"/>
  <c r="AG12" i="26"/>
  <c r="L11" i="26"/>
  <c r="L14" i="26" s="1"/>
  <c r="O12" i="26"/>
  <c r="AO18" i="26"/>
  <c r="AP18" i="26" s="1"/>
  <c r="AB11" i="26"/>
  <c r="F12" i="26"/>
  <c r="P11" i="26"/>
  <c r="R11" i="26"/>
  <c r="L12" i="26"/>
  <c r="E12" i="26"/>
  <c r="W12" i="26"/>
  <c r="G12" i="26"/>
  <c r="J12" i="26"/>
  <c r="M11" i="26"/>
  <c r="O11" i="26"/>
  <c r="Y12" i="26"/>
  <c r="AA12" i="26"/>
  <c r="C10" i="26"/>
  <c r="M12" i="26"/>
  <c r="AE12" i="26"/>
  <c r="Q11" i="26"/>
  <c r="AC12" i="26"/>
  <c r="V12" i="26"/>
  <c r="AF11" i="26"/>
  <c r="C12" i="26"/>
  <c r="AJ24" i="27" l="1"/>
  <c r="AK15" i="27"/>
  <c r="AP19" i="26"/>
  <c r="AP21" i="26" s="1"/>
  <c r="AK24" i="27" l="1"/>
  <c r="AJ33" i="27"/>
  <c r="AC21" i="26"/>
  <c r="M21" i="26"/>
  <c r="AB20" i="26"/>
  <c r="L20" i="26"/>
  <c r="AF21" i="26"/>
  <c r="P21" i="26"/>
  <c r="AE20" i="26"/>
  <c r="O20" i="26"/>
  <c r="AE21" i="26"/>
  <c r="O21" i="26"/>
  <c r="AD20" i="26"/>
  <c r="N20" i="26"/>
  <c r="AD21" i="26"/>
  <c r="Z21" i="26"/>
  <c r="V21" i="26"/>
  <c r="R21" i="26"/>
  <c r="Y20" i="26"/>
  <c r="AF20" i="26"/>
  <c r="T21" i="26"/>
  <c r="S21" i="26"/>
  <c r="C21" i="26"/>
  <c r="I20" i="26"/>
  <c r="C19" i="26"/>
  <c r="Y21" i="26"/>
  <c r="I21" i="26"/>
  <c r="X20" i="26"/>
  <c r="H20" i="26"/>
  <c r="AB21" i="26"/>
  <c r="L21" i="26"/>
  <c r="AA20" i="26"/>
  <c r="K20" i="26"/>
  <c r="AA21" i="26"/>
  <c r="K21" i="26"/>
  <c r="Z20" i="26"/>
  <c r="J20" i="26"/>
  <c r="N21" i="26"/>
  <c r="J21" i="26"/>
  <c r="F21" i="26"/>
  <c r="AG20" i="26"/>
  <c r="Q20" i="26"/>
  <c r="AG21" i="26"/>
  <c r="AO27" i="26"/>
  <c r="D21" i="26"/>
  <c r="C20" i="26"/>
  <c r="R20" i="26"/>
  <c r="M20" i="26"/>
  <c r="U21" i="26"/>
  <c r="E21" i="26"/>
  <c r="T20" i="26"/>
  <c r="D20" i="26"/>
  <c r="X21" i="26"/>
  <c r="H21" i="26"/>
  <c r="W20" i="26"/>
  <c r="G20" i="26"/>
  <c r="W21" i="26"/>
  <c r="G21" i="26"/>
  <c r="V20" i="26"/>
  <c r="F20" i="26"/>
  <c r="AC20" i="26"/>
  <c r="U20" i="26"/>
  <c r="Q21" i="26"/>
  <c r="P20" i="26"/>
  <c r="S20" i="26"/>
  <c r="Q18" i="26"/>
  <c r="E20" i="26"/>
  <c r="AJ42" i="27" l="1"/>
  <c r="AK33" i="27"/>
  <c r="AP28" i="26"/>
  <c r="AP27" i="26"/>
  <c r="AK42" i="27" l="1"/>
  <c r="AJ51" i="27"/>
  <c r="AP30" i="26"/>
  <c r="H29" i="26" s="1"/>
  <c r="I30" i="26"/>
  <c r="X29" i="26"/>
  <c r="L30" i="26"/>
  <c r="AA29" i="26"/>
  <c r="K30" i="26"/>
  <c r="Z29" i="26"/>
  <c r="F30" i="26"/>
  <c r="AG29" i="26"/>
  <c r="AO36" i="26"/>
  <c r="S29" i="26"/>
  <c r="M29" i="26"/>
  <c r="AC30" i="26"/>
  <c r="O29" i="26"/>
  <c r="O30" i="26"/>
  <c r="U30" i="26"/>
  <c r="E30" i="26"/>
  <c r="X30" i="26"/>
  <c r="H30" i="26"/>
  <c r="W30" i="26"/>
  <c r="G30" i="26"/>
  <c r="Y29" i="26"/>
  <c r="U29" i="26"/>
  <c r="P29" i="26"/>
  <c r="D30" i="26"/>
  <c r="C28" i="26"/>
  <c r="AF30" i="26"/>
  <c r="T30" i="26"/>
  <c r="C29" i="26"/>
  <c r="M30" i="26"/>
  <c r="L29" i="26"/>
  <c r="AD29" i="26"/>
  <c r="Z30" i="26"/>
  <c r="AK51" i="27" l="1"/>
  <c r="AJ60" i="27"/>
  <c r="AD30" i="26"/>
  <c r="AE30" i="26"/>
  <c r="E29" i="26"/>
  <c r="AF29" i="26"/>
  <c r="Q27" i="26"/>
  <c r="AC29" i="26"/>
  <c r="F29" i="26"/>
  <c r="G29" i="26"/>
  <c r="D29" i="26"/>
  <c r="V30" i="26"/>
  <c r="P30" i="26"/>
  <c r="I29" i="26"/>
  <c r="Q30" i="26"/>
  <c r="J30" i="26"/>
  <c r="AA30" i="26"/>
  <c r="AB30" i="26"/>
  <c r="Y30" i="26"/>
  <c r="R30" i="26"/>
  <c r="AE29" i="26"/>
  <c r="R29" i="26"/>
  <c r="AG30" i="26"/>
  <c r="S30" i="26"/>
  <c r="Q29" i="26"/>
  <c r="V29" i="26"/>
  <c r="W29" i="26"/>
  <c r="T29" i="26"/>
  <c r="N29" i="26"/>
  <c r="AB29" i="26"/>
  <c r="C30" i="26"/>
  <c r="N30" i="26"/>
  <c r="J29" i="26"/>
  <c r="K29" i="26"/>
  <c r="AP36" i="26"/>
  <c r="AP37" i="26"/>
  <c r="AJ69" i="27" l="1"/>
  <c r="AK60" i="27"/>
  <c r="AP39" i="26"/>
  <c r="AO45" i="26" s="1"/>
  <c r="T39" i="26"/>
  <c r="D39" i="26"/>
  <c r="S38" i="26"/>
  <c r="H38" i="26"/>
  <c r="U39" i="26"/>
  <c r="K38" i="26"/>
  <c r="C39" i="26"/>
  <c r="M39" i="26"/>
  <c r="G39" i="26"/>
  <c r="Z39" i="26"/>
  <c r="R38" i="26"/>
  <c r="AB38" i="26"/>
  <c r="AE38" i="26"/>
  <c r="AG39" i="26"/>
  <c r="U38" i="26"/>
  <c r="O39" i="26"/>
  <c r="G38" i="26"/>
  <c r="S39" i="26"/>
  <c r="V38" i="26"/>
  <c r="Q38" i="26"/>
  <c r="M38" i="26"/>
  <c r="L38" i="26"/>
  <c r="E39" i="26"/>
  <c r="Q36" i="26"/>
  <c r="AB39" i="26"/>
  <c r="AA38" i="26"/>
  <c r="AA39" i="26"/>
  <c r="F39" i="26"/>
  <c r="AE39" i="26"/>
  <c r="J39" i="26"/>
  <c r="T38" i="26"/>
  <c r="N39" i="26"/>
  <c r="X38" i="26"/>
  <c r="F38" i="26"/>
  <c r="C37" i="26"/>
  <c r="R39" i="26"/>
  <c r="X39" i="26"/>
  <c r="AF38" i="26"/>
  <c r="O38" i="26"/>
  <c r="I39" i="26"/>
  <c r="AK69" i="27" l="1"/>
  <c r="AJ78" i="27"/>
  <c r="W39" i="26"/>
  <c r="V39" i="26"/>
  <c r="AC38" i="26"/>
  <c r="D38" i="26"/>
  <c r="P39" i="26"/>
  <c r="AG38" i="26"/>
  <c r="Y39" i="26"/>
  <c r="Z38" i="26"/>
  <c r="AC39" i="26"/>
  <c r="W38" i="26"/>
  <c r="E38" i="26"/>
  <c r="C38" i="26"/>
  <c r="P38" i="26"/>
  <c r="L39" i="26"/>
  <c r="AD39" i="26"/>
  <c r="H39" i="26"/>
  <c r="J38" i="26"/>
  <c r="Y38" i="26"/>
  <c r="K39" i="26"/>
  <c r="AF39" i="26"/>
  <c r="I38" i="26"/>
  <c r="N38" i="26"/>
  <c r="AD38" i="26"/>
  <c r="Q39" i="26"/>
  <c r="AP46" i="26"/>
  <c r="AP45" i="26"/>
  <c r="AP48" i="26" s="1"/>
  <c r="AK78" i="27" l="1"/>
  <c r="AJ87" i="27"/>
  <c r="AD48" i="26"/>
  <c r="N48" i="26"/>
  <c r="T48" i="26"/>
  <c r="AF47" i="26"/>
  <c r="P47" i="26"/>
  <c r="AC48" i="26"/>
  <c r="H48" i="26"/>
  <c r="W47" i="26"/>
  <c r="G47" i="26"/>
  <c r="Q48" i="26"/>
  <c r="N47" i="26"/>
  <c r="P48" i="26"/>
  <c r="M47" i="26"/>
  <c r="L48" i="26"/>
  <c r="J47" i="26"/>
  <c r="Y47" i="26"/>
  <c r="I47" i="26"/>
  <c r="AE48" i="26"/>
  <c r="X47" i="26"/>
  <c r="S48" i="26"/>
  <c r="O47" i="26"/>
  <c r="AO54" i="26"/>
  <c r="Q45" i="26"/>
  <c r="AG48" i="26"/>
  <c r="Q47" i="26"/>
  <c r="Y48" i="26"/>
  <c r="T47" i="26"/>
  <c r="D47" i="26"/>
  <c r="AA47" i="26"/>
  <c r="AB48" i="26"/>
  <c r="U47" i="26"/>
  <c r="R47" i="26"/>
  <c r="AF48" i="26"/>
  <c r="Z48" i="26"/>
  <c r="J48" i="26"/>
  <c r="O48" i="26"/>
  <c r="AB47" i="26"/>
  <c r="L47" i="26"/>
  <c r="X48" i="26"/>
  <c r="D48" i="26"/>
  <c r="S47" i="26"/>
  <c r="C47" i="26"/>
  <c r="G48" i="26"/>
  <c r="F47" i="26"/>
  <c r="F48" i="26"/>
  <c r="E47" i="26"/>
  <c r="C48" i="26"/>
  <c r="AG47" i="26"/>
  <c r="U48" i="26"/>
  <c r="V48" i="26"/>
  <c r="I48" i="26"/>
  <c r="H47" i="26"/>
  <c r="AE47" i="26"/>
  <c r="AD47" i="26"/>
  <c r="AC47" i="26"/>
  <c r="Z47" i="26"/>
  <c r="C46" i="26"/>
  <c r="R48" i="26"/>
  <c r="E48" i="26"/>
  <c r="M48" i="26"/>
  <c r="K47" i="26"/>
  <c r="V47" i="26"/>
  <c r="AA48" i="26"/>
  <c r="W48" i="26"/>
  <c r="K48" i="26"/>
  <c r="AK87" i="27" l="1"/>
  <c r="AJ15" i="28"/>
  <c r="AP55" i="26"/>
  <c r="AP54" i="26"/>
  <c r="AJ24" i="28" l="1"/>
  <c r="AK15" i="28"/>
  <c r="AP57" i="26"/>
  <c r="J57" i="26" s="1"/>
  <c r="AB57" i="26"/>
  <c r="G57" i="26"/>
  <c r="AA57" i="26"/>
  <c r="O57" i="26"/>
  <c r="AB56" i="26"/>
  <c r="W57" i="26"/>
  <c r="K56" i="26"/>
  <c r="C56" i="26"/>
  <c r="F56" i="26"/>
  <c r="Y57" i="26"/>
  <c r="AC56" i="26"/>
  <c r="R56" i="26"/>
  <c r="L57" i="26"/>
  <c r="Z56" i="26"/>
  <c r="N56" i="26"/>
  <c r="V57" i="26"/>
  <c r="G56" i="26"/>
  <c r="AF56" i="26"/>
  <c r="K57" i="26"/>
  <c r="D56" i="26"/>
  <c r="AA56" i="26"/>
  <c r="H56" i="26"/>
  <c r="D57" i="26"/>
  <c r="N57" i="26"/>
  <c r="M56" i="26"/>
  <c r="AG57" i="26"/>
  <c r="AF57" i="26"/>
  <c r="I57" i="26"/>
  <c r="X56" i="26"/>
  <c r="R57" i="26"/>
  <c r="AG56" i="26"/>
  <c r="C55" i="26"/>
  <c r="M57" i="26"/>
  <c r="W56" i="26"/>
  <c r="AO63" i="26"/>
  <c r="Q57" i="26"/>
  <c r="AE56" i="26"/>
  <c r="AK24" i="28" l="1"/>
  <c r="AJ33" i="28"/>
  <c r="Q56" i="26"/>
  <c r="Q54" i="26"/>
  <c r="AC57" i="26"/>
  <c r="E57" i="26"/>
  <c r="S56" i="26"/>
  <c r="S57" i="26"/>
  <c r="V56" i="26"/>
  <c r="AD57" i="26"/>
  <c r="P57" i="26"/>
  <c r="U56" i="26"/>
  <c r="AD56" i="26"/>
  <c r="X57" i="26"/>
  <c r="F57" i="26"/>
  <c r="J56" i="26"/>
  <c r="I56" i="26"/>
  <c r="T56" i="26"/>
  <c r="H57" i="26"/>
  <c r="T57" i="26"/>
  <c r="AE57" i="26"/>
  <c r="E56" i="26"/>
  <c r="O56" i="26"/>
  <c r="U57" i="26"/>
  <c r="L56" i="26"/>
  <c r="Y56" i="26"/>
  <c r="P56" i="26"/>
  <c r="C57" i="26"/>
  <c r="Z57" i="26"/>
  <c r="AP63" i="26"/>
  <c r="AP64" i="26"/>
  <c r="AJ42" i="28" l="1"/>
  <c r="AK33" i="28"/>
  <c r="AP66" i="26"/>
  <c r="AK42" i="28" l="1"/>
  <c r="AJ51" i="28"/>
  <c r="V66" i="26"/>
  <c r="F66" i="26"/>
  <c r="U65" i="26"/>
  <c r="E65" i="26"/>
  <c r="AB66" i="26"/>
  <c r="G66" i="26"/>
  <c r="P65" i="26"/>
  <c r="AA66" i="26"/>
  <c r="E66" i="26"/>
  <c r="O65" i="26"/>
  <c r="S66" i="26"/>
  <c r="G65" i="26"/>
  <c r="X65" i="26"/>
  <c r="M66" i="26"/>
  <c r="T66" i="26"/>
  <c r="AE66" i="26"/>
  <c r="R66" i="26"/>
  <c r="AG65" i="26"/>
  <c r="Q65" i="26"/>
  <c r="C64" i="26"/>
  <c r="W66" i="26"/>
  <c r="AF65" i="26"/>
  <c r="K65" i="26"/>
  <c r="U66" i="26"/>
  <c r="AE65" i="26"/>
  <c r="J65" i="26"/>
  <c r="H66" i="26"/>
  <c r="Y66" i="26"/>
  <c r="N65" i="26"/>
  <c r="C66" i="26"/>
  <c r="H65" i="26"/>
  <c r="AD66" i="26"/>
  <c r="N66" i="26"/>
  <c r="AC65" i="26"/>
  <c r="M65" i="26"/>
  <c r="AO72" i="26"/>
  <c r="Q66" i="26"/>
  <c r="AA65" i="26"/>
  <c r="F65" i="26"/>
  <c r="P66" i="26"/>
  <c r="Z65" i="26"/>
  <c r="D65" i="26"/>
  <c r="AB65" i="26"/>
  <c r="O66" i="26"/>
  <c r="C65" i="26"/>
  <c r="W65" i="26"/>
  <c r="I66" i="26"/>
  <c r="S65" i="26"/>
  <c r="Z66" i="26"/>
  <c r="J66" i="26"/>
  <c r="Y65" i="26"/>
  <c r="I65" i="26"/>
  <c r="AG66" i="26"/>
  <c r="L66" i="26"/>
  <c r="V65" i="26"/>
  <c r="AF66" i="26"/>
  <c r="K66" i="26"/>
  <c r="T65" i="26"/>
  <c r="AC66" i="26"/>
  <c r="R65" i="26"/>
  <c r="D66" i="26"/>
  <c r="X66" i="26"/>
  <c r="L65" i="26"/>
  <c r="Q63" i="26"/>
  <c r="AD65" i="26"/>
  <c r="AJ60" i="28" l="1"/>
  <c r="AK51" i="28"/>
  <c r="AP72" i="26"/>
  <c r="AP73" i="26"/>
  <c r="AK60" i="28" l="1"/>
  <c r="AJ69" i="28"/>
  <c r="AP75" i="26"/>
  <c r="AD75" i="26"/>
  <c r="N75" i="26"/>
  <c r="AC74" i="26"/>
  <c r="M74" i="26"/>
  <c r="AF75" i="26"/>
  <c r="K75" i="26"/>
  <c r="T74" i="26"/>
  <c r="AE75" i="26"/>
  <c r="I75" i="26"/>
  <c r="S74" i="26"/>
  <c r="Q72" i="26"/>
  <c r="AA74" i="26"/>
  <c r="X75" i="26"/>
  <c r="L74" i="26"/>
  <c r="AF74" i="26"/>
  <c r="G74" i="26"/>
  <c r="R74" i="26"/>
  <c r="V75" i="26"/>
  <c r="F75" i="26"/>
  <c r="U74" i="26"/>
  <c r="E74" i="26"/>
  <c r="U75" i="26"/>
  <c r="AE74" i="26"/>
  <c r="J74" i="26"/>
  <c r="T75" i="26"/>
  <c r="AD74" i="26"/>
  <c r="H74" i="26"/>
  <c r="Q75" i="26"/>
  <c r="F74" i="26"/>
  <c r="C75" i="26"/>
  <c r="W75" i="26"/>
  <c r="K74" i="26"/>
  <c r="AB74" i="26"/>
  <c r="R75" i="26"/>
  <c r="AG74" i="26"/>
  <c r="Q74" i="26"/>
  <c r="C73" i="26"/>
  <c r="P75" i="26"/>
  <c r="Z74" i="26"/>
  <c r="D74" i="26"/>
  <c r="O75" i="26"/>
  <c r="X74" i="26"/>
  <c r="C74" i="26"/>
  <c r="G75" i="26"/>
  <c r="AO81" i="26"/>
  <c r="W74" i="26"/>
  <c r="L75" i="26"/>
  <c r="S75" i="26"/>
  <c r="Z75" i="26"/>
  <c r="J75" i="26"/>
  <c r="Y74" i="26"/>
  <c r="I74" i="26"/>
  <c r="AA75" i="26"/>
  <c r="E75" i="26"/>
  <c r="O74" i="26"/>
  <c r="Y75" i="26"/>
  <c r="D75" i="26"/>
  <c r="N74" i="26"/>
  <c r="AB75" i="26"/>
  <c r="P74" i="26"/>
  <c r="M75" i="26"/>
  <c r="AG75" i="26"/>
  <c r="V74" i="26"/>
  <c r="H75" i="26"/>
  <c r="AC75" i="26"/>
  <c r="AJ78" i="28" l="1"/>
  <c r="AK69" i="28"/>
  <c r="AP82" i="26"/>
  <c r="AP81" i="26"/>
  <c r="AK78" i="28" l="1"/>
  <c r="AJ87" i="28"/>
  <c r="AP84" i="26"/>
  <c r="U83" i="26" s="1"/>
  <c r="AO9" i="27"/>
  <c r="V84" i="26"/>
  <c r="F84" i="26"/>
  <c r="E83" i="26"/>
  <c r="T84" i="26"/>
  <c r="AD83" i="26"/>
  <c r="H83" i="26"/>
  <c r="X84" i="26"/>
  <c r="C84" i="26"/>
  <c r="L83" i="26"/>
  <c r="L84" i="26"/>
  <c r="AF84" i="26"/>
  <c r="T83" i="26"/>
  <c r="G84" i="26"/>
  <c r="E84" i="26"/>
  <c r="P84" i="26"/>
  <c r="D83" i="26"/>
  <c r="AB84" i="26"/>
  <c r="R84" i="26"/>
  <c r="AG83" i="26"/>
  <c r="Q83" i="26"/>
  <c r="C82" i="26"/>
  <c r="O84" i="26"/>
  <c r="X83" i="26"/>
  <c r="C83" i="26"/>
  <c r="S84" i="26"/>
  <c r="AB83" i="26"/>
  <c r="G83" i="26"/>
  <c r="AF83" i="26"/>
  <c r="U84" i="26"/>
  <c r="J83" i="26"/>
  <c r="AA83" i="26"/>
  <c r="Z83" i="26"/>
  <c r="K84" i="26"/>
  <c r="AD84" i="26"/>
  <c r="N84" i="26"/>
  <c r="AC83" i="26"/>
  <c r="M83" i="26"/>
  <c r="AE84" i="26"/>
  <c r="I84" i="26"/>
  <c r="S83" i="26"/>
  <c r="Q81" i="26"/>
  <c r="M84" i="26"/>
  <c r="W83" i="26"/>
  <c r="AG84" i="26"/>
  <c r="Z84" i="26"/>
  <c r="J84" i="26"/>
  <c r="Y83" i="26"/>
  <c r="I83" i="26"/>
  <c r="Y84" i="26"/>
  <c r="D84" i="26"/>
  <c r="N83" i="26"/>
  <c r="AC84" i="26"/>
  <c r="H84" i="26"/>
  <c r="R83" i="26"/>
  <c r="W84" i="26"/>
  <c r="K83" i="26"/>
  <c r="AE83" i="26"/>
  <c r="Q84" i="26"/>
  <c r="F83" i="26"/>
  <c r="O83" i="26"/>
  <c r="V83" i="26"/>
  <c r="P83" i="26"/>
  <c r="AA84" i="26"/>
  <c r="AK87" i="28" l="1"/>
  <c r="AJ15" i="29"/>
  <c r="AP10" i="27"/>
  <c r="AP9" i="27"/>
  <c r="AJ24" i="29" l="1"/>
  <c r="AK15" i="29"/>
  <c r="AP12" i="27"/>
  <c r="AK24" i="29" l="1"/>
  <c r="AJ33" i="29"/>
  <c r="Y12" i="27"/>
  <c r="I12" i="27"/>
  <c r="X11" i="27"/>
  <c r="H11" i="27"/>
  <c r="K12" i="27"/>
  <c r="AG12" i="27"/>
  <c r="P12" i="27"/>
  <c r="AE11" i="27"/>
  <c r="O11" i="27"/>
  <c r="S12" i="27"/>
  <c r="AD12" i="27"/>
  <c r="N12" i="27"/>
  <c r="AC11" i="27"/>
  <c r="M11" i="27"/>
  <c r="AF12" i="27"/>
  <c r="N11" i="27"/>
  <c r="AC12" i="27"/>
  <c r="L11" i="27"/>
  <c r="L14" i="27" s="1"/>
  <c r="Q9" i="27"/>
  <c r="S11" i="27"/>
  <c r="J11" i="27"/>
  <c r="AG11" i="27"/>
  <c r="C10" i="27"/>
  <c r="AE12" i="27"/>
  <c r="U12" i="27"/>
  <c r="E12" i="27"/>
  <c r="T11" i="27"/>
  <c r="D11" i="27"/>
  <c r="AD11" i="27"/>
  <c r="AB12" i="27"/>
  <c r="L12" i="27"/>
  <c r="AA11" i="27"/>
  <c r="K11" i="27"/>
  <c r="G12" i="27"/>
  <c r="Z12" i="27"/>
  <c r="J12" i="27"/>
  <c r="Y11" i="27"/>
  <c r="I11" i="27"/>
  <c r="O12" i="27"/>
  <c r="F11" i="27"/>
  <c r="M12" i="27"/>
  <c r="AB11" i="27"/>
  <c r="W12" i="27"/>
  <c r="T12" i="27"/>
  <c r="C11" i="27"/>
  <c r="R12" i="27"/>
  <c r="Q11" i="27"/>
  <c r="V11" i="27"/>
  <c r="AO18" i="27"/>
  <c r="Q12" i="27"/>
  <c r="AF11" i="27"/>
  <c r="P11" i="27"/>
  <c r="AA12" i="27"/>
  <c r="R11" i="27"/>
  <c r="X12" i="27"/>
  <c r="H12" i="27"/>
  <c r="W11" i="27"/>
  <c r="G11" i="27"/>
  <c r="Z11" i="27"/>
  <c r="V12" i="27"/>
  <c r="F12" i="27"/>
  <c r="U11" i="27"/>
  <c r="E11" i="27"/>
  <c r="C12" i="27"/>
  <c r="D12" i="27"/>
  <c r="AJ42" i="29" l="1"/>
  <c r="AK33" i="29"/>
  <c r="AP19" i="27"/>
  <c r="AP18" i="27"/>
  <c r="AK42" i="29" l="1"/>
  <c r="AJ51" i="29"/>
  <c r="AP21" i="27"/>
  <c r="AJ60" i="29" l="1"/>
  <c r="AK51" i="29"/>
  <c r="AE21" i="27"/>
  <c r="O21" i="27"/>
  <c r="V21" i="27"/>
  <c r="F21" i="27"/>
  <c r="U20" i="27"/>
  <c r="E20" i="27"/>
  <c r="Y21" i="27"/>
  <c r="I21" i="27"/>
  <c r="X20" i="27"/>
  <c r="H20" i="27"/>
  <c r="AE20" i="27"/>
  <c r="AA20" i="27"/>
  <c r="G21" i="27"/>
  <c r="F20" i="27"/>
  <c r="D21" i="27"/>
  <c r="C21" i="27"/>
  <c r="AF21" i="27"/>
  <c r="AA21" i="27"/>
  <c r="K21" i="27"/>
  <c r="R21" i="27"/>
  <c r="AG20" i="27"/>
  <c r="Q20" i="27"/>
  <c r="C19" i="27"/>
  <c r="U21" i="27"/>
  <c r="E21" i="27"/>
  <c r="T20" i="27"/>
  <c r="D20" i="27"/>
  <c r="W20" i="27"/>
  <c r="C20" i="27"/>
  <c r="AD20" i="27"/>
  <c r="Q18" i="27"/>
  <c r="K20" i="27"/>
  <c r="Z20" i="27"/>
  <c r="W21" i="27"/>
  <c r="AD21" i="27"/>
  <c r="N21" i="27"/>
  <c r="AC20" i="27"/>
  <c r="M20" i="27"/>
  <c r="AG21" i="27"/>
  <c r="Q21" i="27"/>
  <c r="AF20" i="27"/>
  <c r="P20" i="27"/>
  <c r="X21" i="27"/>
  <c r="O20" i="27"/>
  <c r="AO27" i="27"/>
  <c r="V20" i="27"/>
  <c r="P21" i="27"/>
  <c r="AB21" i="27"/>
  <c r="R20" i="27"/>
  <c r="S21" i="27"/>
  <c r="Z21" i="27"/>
  <c r="J21" i="27"/>
  <c r="M21" i="27"/>
  <c r="G20" i="27"/>
  <c r="L21" i="27"/>
  <c r="Y20" i="27"/>
  <c r="AB20" i="27"/>
  <c r="T21" i="27"/>
  <c r="J20" i="27"/>
  <c r="AC21" i="27"/>
  <c r="H21" i="27"/>
  <c r="I20" i="27"/>
  <c r="L20" i="27"/>
  <c r="N20" i="27"/>
  <c r="S20" i="27"/>
  <c r="AJ69" i="29" l="1"/>
  <c r="AK60" i="29"/>
  <c r="AP28" i="27"/>
  <c r="AP27" i="27"/>
  <c r="AK69" i="29" l="1"/>
  <c r="AJ78" i="29"/>
  <c r="AP30" i="27"/>
  <c r="AJ87" i="29" l="1"/>
  <c r="AK78" i="29"/>
  <c r="AE30" i="27"/>
  <c r="O30" i="27"/>
  <c r="AD29" i="27"/>
  <c r="N29" i="27"/>
  <c r="AD30" i="27"/>
  <c r="N30" i="27"/>
  <c r="AC29" i="27"/>
  <c r="M29" i="27"/>
  <c r="AG30" i="27"/>
  <c r="Q30" i="27"/>
  <c r="AF29" i="27"/>
  <c r="P29" i="27"/>
  <c r="AO36" i="27"/>
  <c r="C29" i="27"/>
  <c r="AE29" i="27"/>
  <c r="AA29" i="27"/>
  <c r="G29" i="27"/>
  <c r="J29" i="27"/>
  <c r="Y29" i="27"/>
  <c r="AC30" i="27"/>
  <c r="AB29" i="27"/>
  <c r="L29" i="27"/>
  <c r="AB30" i="27"/>
  <c r="X30" i="27"/>
  <c r="C30" i="27"/>
  <c r="AG29" i="27"/>
  <c r="E30" i="27"/>
  <c r="P30" i="27"/>
  <c r="AA30" i="27"/>
  <c r="K30" i="27"/>
  <c r="Z29" i="27"/>
  <c r="Z30" i="27"/>
  <c r="J30" i="27"/>
  <c r="I29" i="27"/>
  <c r="M30" i="27"/>
  <c r="T30" i="27"/>
  <c r="O29" i="27"/>
  <c r="S30" i="27"/>
  <c r="R30" i="27"/>
  <c r="U30" i="27"/>
  <c r="D29" i="27"/>
  <c r="W29" i="27"/>
  <c r="W30" i="27"/>
  <c r="G30" i="27"/>
  <c r="V29" i="27"/>
  <c r="F29" i="27"/>
  <c r="V30" i="27"/>
  <c r="F30" i="27"/>
  <c r="U29" i="27"/>
  <c r="E29" i="27"/>
  <c r="Y30" i="27"/>
  <c r="I30" i="27"/>
  <c r="X29" i="27"/>
  <c r="H29" i="27"/>
  <c r="D30" i="27"/>
  <c r="AF30" i="27"/>
  <c r="L30" i="27"/>
  <c r="H30" i="27"/>
  <c r="R29" i="27"/>
  <c r="Q27" i="27"/>
  <c r="Q29" i="27"/>
  <c r="C28" i="27"/>
  <c r="T29" i="27"/>
  <c r="S29" i="27"/>
  <c r="K29" i="27"/>
  <c r="AK87" i="29" l="1"/>
  <c r="AJ15" i="30"/>
  <c r="AP36" i="27"/>
  <c r="AP37" i="27"/>
  <c r="AJ24" i="30" l="1"/>
  <c r="AK15" i="30"/>
  <c r="AP39" i="27"/>
  <c r="AK24" i="30" l="1"/>
  <c r="AJ33" i="30"/>
  <c r="X39" i="27"/>
  <c r="H39" i="27"/>
  <c r="W38" i="27"/>
  <c r="S39" i="27"/>
  <c r="AC38" i="27"/>
  <c r="J38" i="27"/>
  <c r="W39" i="27"/>
  <c r="AG38" i="27"/>
  <c r="M38" i="27"/>
  <c r="AG39" i="27"/>
  <c r="K39" i="27"/>
  <c r="U38" i="27"/>
  <c r="D38" i="27"/>
  <c r="U39" i="27"/>
  <c r="O39" i="27"/>
  <c r="T38" i="27"/>
  <c r="AE39" i="27"/>
  <c r="L39" i="27"/>
  <c r="Y39" i="27"/>
  <c r="AC39" i="27"/>
  <c r="C37" i="27"/>
  <c r="H38" i="27"/>
  <c r="G38" i="27"/>
  <c r="AO45" i="27"/>
  <c r="T39" i="27"/>
  <c r="D39" i="27"/>
  <c r="S38" i="27"/>
  <c r="N39" i="27"/>
  <c r="X38" i="27"/>
  <c r="F38" i="27"/>
  <c r="R39" i="27"/>
  <c r="AB38" i="27"/>
  <c r="I38" i="27"/>
  <c r="AA39" i="27"/>
  <c r="F39" i="27"/>
  <c r="P38" i="27"/>
  <c r="Z39" i="27"/>
  <c r="AD38" i="27"/>
  <c r="Y38" i="27"/>
  <c r="C38" i="27"/>
  <c r="E39" i="27"/>
  <c r="AB39" i="27"/>
  <c r="C39" i="27"/>
  <c r="G39" i="27"/>
  <c r="Z38" i="27"/>
  <c r="AF39" i="27"/>
  <c r="P39" i="27"/>
  <c r="AE38" i="27"/>
  <c r="AD39" i="27"/>
  <c r="I39" i="27"/>
  <c r="R38" i="27"/>
  <c r="Q36" i="27"/>
  <c r="M39" i="27"/>
  <c r="V38" i="27"/>
  <c r="E38" i="27"/>
  <c r="V39" i="27"/>
  <c r="AF38" i="27"/>
  <c r="L38" i="27"/>
  <c r="K38" i="27"/>
  <c r="AA38" i="27"/>
  <c r="N38" i="27"/>
  <c r="Q38" i="27"/>
  <c r="Q39" i="27"/>
  <c r="O38" i="27"/>
  <c r="J39" i="27"/>
  <c r="AJ42" i="30" l="1"/>
  <c r="AK33" i="30"/>
  <c r="AP45" i="27"/>
  <c r="AP46" i="27"/>
  <c r="AK42" i="30" l="1"/>
  <c r="AJ51" i="30"/>
  <c r="AP48" i="27"/>
  <c r="AJ60" i="30" l="1"/>
  <c r="AK51" i="30"/>
  <c r="X48" i="27"/>
  <c r="H48" i="27"/>
  <c r="N48" i="27"/>
  <c r="AA47" i="27"/>
  <c r="K47" i="27"/>
  <c r="W48" i="27"/>
  <c r="C48" i="27"/>
  <c r="R47" i="27"/>
  <c r="Q45" i="27"/>
  <c r="AC47" i="27"/>
  <c r="Z48" i="27"/>
  <c r="T47" i="27"/>
  <c r="V48" i="27"/>
  <c r="Q47" i="27"/>
  <c r="X47" i="27"/>
  <c r="H47" i="27"/>
  <c r="AO54" i="27"/>
  <c r="T48" i="27"/>
  <c r="AD48" i="27"/>
  <c r="I48" i="27"/>
  <c r="W47" i="27"/>
  <c r="G47" i="27"/>
  <c r="R48" i="27"/>
  <c r="AD47" i="27"/>
  <c r="N47" i="27"/>
  <c r="AA48" i="27"/>
  <c r="U47" i="27"/>
  <c r="O48" i="27"/>
  <c r="L47" i="27"/>
  <c r="K48" i="27"/>
  <c r="I47" i="27"/>
  <c r="U48" i="27"/>
  <c r="AF47" i="27"/>
  <c r="AF48" i="27"/>
  <c r="P48" i="27"/>
  <c r="Y48" i="27"/>
  <c r="D48" i="27"/>
  <c r="S47" i="27"/>
  <c r="C47" i="27"/>
  <c r="M48" i="27"/>
  <c r="Z47" i="27"/>
  <c r="J47" i="27"/>
  <c r="Q48" i="27"/>
  <c r="M47" i="27"/>
  <c r="E48" i="27"/>
  <c r="D47" i="27"/>
  <c r="AG47" i="27"/>
  <c r="C46" i="27"/>
  <c r="P47" i="27"/>
  <c r="AB48" i="27"/>
  <c r="L48" i="27"/>
  <c r="S48" i="27"/>
  <c r="AE47" i="27"/>
  <c r="O47" i="27"/>
  <c r="AC48" i="27"/>
  <c r="G48" i="27"/>
  <c r="V47" i="27"/>
  <c r="F47" i="27"/>
  <c r="F48" i="27"/>
  <c r="E47" i="27"/>
  <c r="AB47" i="27"/>
  <c r="AG48" i="27"/>
  <c r="Y47" i="27"/>
  <c r="J48" i="27"/>
  <c r="AE48" i="27"/>
  <c r="AK60" i="30" l="1"/>
  <c r="AJ69" i="30"/>
  <c r="AP55" i="27"/>
  <c r="AP54" i="27"/>
  <c r="AJ78" i="30" l="1"/>
  <c r="AK69" i="30"/>
  <c r="AP57" i="27"/>
  <c r="AK78" i="30" l="1"/>
  <c r="AJ87" i="30"/>
  <c r="AK87" i="30" s="1"/>
  <c r="AJ81" i="12" s="1"/>
  <c r="AJ82" i="12" s="1"/>
  <c r="AB57" i="27"/>
  <c r="L57" i="27"/>
  <c r="AA56" i="27"/>
  <c r="K56" i="27"/>
  <c r="W57" i="27"/>
  <c r="AG56" i="27"/>
  <c r="L56" i="27"/>
  <c r="AA57" i="27"/>
  <c r="F57" i="27"/>
  <c r="P56" i="27"/>
  <c r="U57" i="27"/>
  <c r="I56" i="27"/>
  <c r="I57" i="27"/>
  <c r="Z57" i="27"/>
  <c r="N56" i="27"/>
  <c r="X56" i="27"/>
  <c r="AO63" i="27"/>
  <c r="D57" i="27"/>
  <c r="C56" i="27"/>
  <c r="C55" i="27"/>
  <c r="Z56" i="27"/>
  <c r="AD56" i="27"/>
  <c r="R56" i="27"/>
  <c r="N57" i="27"/>
  <c r="M56" i="27"/>
  <c r="AF57" i="27"/>
  <c r="AE56" i="27"/>
  <c r="O56" i="27"/>
  <c r="G57" i="27"/>
  <c r="AG57" i="27"/>
  <c r="U56" i="27"/>
  <c r="AE57" i="27"/>
  <c r="S57" i="27"/>
  <c r="Y56" i="27"/>
  <c r="X57" i="27"/>
  <c r="H57" i="27"/>
  <c r="W56" i="27"/>
  <c r="G56" i="27"/>
  <c r="R57" i="27"/>
  <c r="AB56" i="27"/>
  <c r="F56" i="27"/>
  <c r="V57" i="27"/>
  <c r="AF56" i="27"/>
  <c r="J56" i="27"/>
  <c r="J57" i="27"/>
  <c r="Q54" i="27"/>
  <c r="AC56" i="27"/>
  <c r="O57" i="27"/>
  <c r="D56" i="27"/>
  <c r="Y57" i="27"/>
  <c r="T57" i="27"/>
  <c r="S56" i="27"/>
  <c r="M57" i="27"/>
  <c r="V56" i="27"/>
  <c r="Q57" i="27"/>
  <c r="E56" i="27"/>
  <c r="AD57" i="27"/>
  <c r="E57" i="27"/>
  <c r="P57" i="27"/>
  <c r="AC57" i="27"/>
  <c r="Q56" i="27"/>
  <c r="K57" i="27"/>
  <c r="T56" i="27"/>
  <c r="H56" i="27"/>
  <c r="C57" i="27"/>
  <c r="AP63" i="27" l="1"/>
  <c r="AP64" i="27"/>
  <c r="AP66" i="27" l="1"/>
  <c r="L66" i="27" s="1"/>
  <c r="F66" i="27"/>
  <c r="P65" i="27"/>
  <c r="Z66" i="27"/>
  <c r="E66" i="27"/>
  <c r="N65" i="27"/>
  <c r="AD66" i="27"/>
  <c r="R65" i="27"/>
  <c r="G66" i="27"/>
  <c r="Y66" i="27"/>
  <c r="M65" i="27"/>
  <c r="V65" i="27"/>
  <c r="V66" i="27"/>
  <c r="U66" i="27"/>
  <c r="I65" i="27"/>
  <c r="N66" i="27"/>
  <c r="W66" i="27"/>
  <c r="AE65" i="27"/>
  <c r="K66" i="27"/>
  <c r="J66" i="27"/>
  <c r="T65" i="27"/>
  <c r="AC65" i="27"/>
  <c r="F65" i="27"/>
  <c r="AG65" i="27"/>
  <c r="X66" i="27"/>
  <c r="H66" i="27"/>
  <c r="W65" i="27"/>
  <c r="G65" i="27"/>
  <c r="AF65" i="27"/>
  <c r="J65" i="27"/>
  <c r="AD65" i="27"/>
  <c r="S66" i="27"/>
  <c r="H65" i="27"/>
  <c r="AB65" i="27"/>
  <c r="M66" i="27"/>
  <c r="AF66" i="27"/>
  <c r="O65" i="27"/>
  <c r="AG66" i="27"/>
  <c r="U65" i="27"/>
  <c r="AE66" i="27"/>
  <c r="Q63" i="27"/>
  <c r="R66" i="27"/>
  <c r="X65" i="27"/>
  <c r="AO72" i="27"/>
  <c r="T66" i="27"/>
  <c r="D66" i="27"/>
  <c r="S65" i="27"/>
  <c r="C65" i="27"/>
  <c r="Q66" i="27"/>
  <c r="Z65" i="27"/>
  <c r="E65" i="27"/>
  <c r="O66" i="27"/>
  <c r="Y65" i="27"/>
  <c r="D65" i="27"/>
  <c r="I66" i="27"/>
  <c r="AC66" i="27"/>
  <c r="Q65" i="27"/>
  <c r="C66" i="27"/>
  <c r="C64" i="27"/>
  <c r="L65" i="27"/>
  <c r="P66" i="27"/>
  <c r="K65" i="27" l="1"/>
  <c r="AA66" i="27"/>
  <c r="AA65" i="27"/>
  <c r="AB66" i="27"/>
  <c r="AP72" i="27"/>
  <c r="AP73" i="27"/>
  <c r="AP75" i="27" l="1"/>
  <c r="AO81" i="27" l="1"/>
  <c r="T75" i="27"/>
  <c r="D75" i="27"/>
  <c r="S74" i="27"/>
  <c r="C74" i="27"/>
  <c r="O75" i="27"/>
  <c r="Y74" i="27"/>
  <c r="D74" i="27"/>
  <c r="S75" i="27"/>
  <c r="AC74" i="27"/>
  <c r="H74" i="27"/>
  <c r="M75" i="27"/>
  <c r="V74" i="27"/>
  <c r="C73" i="27"/>
  <c r="V75" i="27"/>
  <c r="Z74" i="27"/>
  <c r="U74" i="27"/>
  <c r="AF75" i="27"/>
  <c r="P75" i="27"/>
  <c r="AE74" i="27"/>
  <c r="O74" i="27"/>
  <c r="AE75" i="27"/>
  <c r="J75" i="27"/>
  <c r="T74" i="27"/>
  <c r="Q72" i="27"/>
  <c r="N75" i="27"/>
  <c r="X74" i="27"/>
  <c r="AC75" i="27"/>
  <c r="G75" i="27"/>
  <c r="Q74" i="27"/>
  <c r="AA75" i="27"/>
  <c r="AF74" i="27"/>
  <c r="E74" i="27"/>
  <c r="AB75" i="27"/>
  <c r="L75" i="27"/>
  <c r="AA74" i="27"/>
  <c r="K74" i="27"/>
  <c r="Z75" i="27"/>
  <c r="E75" i="27"/>
  <c r="N74" i="27"/>
  <c r="AD75" i="27"/>
  <c r="I75" i="27"/>
  <c r="R74" i="27"/>
  <c r="W75" i="27"/>
  <c r="AG74" i="27"/>
  <c r="L74" i="27"/>
  <c r="F75" i="27"/>
  <c r="J74" i="27"/>
  <c r="AG75" i="27"/>
  <c r="X75" i="27"/>
  <c r="H75" i="27"/>
  <c r="W74" i="27"/>
  <c r="G74" i="27"/>
  <c r="U75" i="27"/>
  <c r="AD74" i="27"/>
  <c r="I74" i="27"/>
  <c r="Y75" i="27"/>
  <c r="C75" i="27"/>
  <c r="M74" i="27"/>
  <c r="R75" i="27"/>
  <c r="AB74" i="27"/>
  <c r="F74" i="27"/>
  <c r="P74" i="27"/>
  <c r="Q75" i="27"/>
  <c r="K75" i="27"/>
  <c r="AP82" i="27" l="1"/>
  <c r="AP81" i="27"/>
  <c r="AP84" i="27" l="1"/>
  <c r="AO9" i="28" l="1"/>
  <c r="AF84" i="27"/>
  <c r="P84" i="27"/>
  <c r="AE83" i="27"/>
  <c r="O83" i="27"/>
  <c r="AD84" i="27"/>
  <c r="I84" i="27"/>
  <c r="R83" i="27"/>
  <c r="W84" i="27"/>
  <c r="AG83" i="27"/>
  <c r="L83" i="27"/>
  <c r="AA84" i="27"/>
  <c r="F84" i="27"/>
  <c r="P83" i="27"/>
  <c r="E84" i="27"/>
  <c r="I83" i="27"/>
  <c r="T83" i="27"/>
  <c r="H84" i="27"/>
  <c r="W83" i="27"/>
  <c r="S84" i="27"/>
  <c r="H83" i="27"/>
  <c r="V83" i="27"/>
  <c r="Q84" i="27"/>
  <c r="E83" i="27"/>
  <c r="Y83" i="27"/>
  <c r="D84" i="27"/>
  <c r="C83" i="27"/>
  <c r="X83" i="27"/>
  <c r="G84" i="27"/>
  <c r="AG84" i="27"/>
  <c r="U83" i="27"/>
  <c r="AD83" i="27"/>
  <c r="J84" i="27"/>
  <c r="AB84" i="27"/>
  <c r="L84" i="27"/>
  <c r="AA83" i="27"/>
  <c r="K83" i="27"/>
  <c r="Y84" i="27"/>
  <c r="C84" i="27"/>
  <c r="M83" i="27"/>
  <c r="R84" i="27"/>
  <c r="AB83" i="27"/>
  <c r="F83" i="27"/>
  <c r="V84" i="27"/>
  <c r="AF83" i="27"/>
  <c r="J83" i="27"/>
  <c r="N83" i="27"/>
  <c r="O84" i="27"/>
  <c r="Q81" i="27"/>
  <c r="X84" i="27"/>
  <c r="G83" i="27"/>
  <c r="AC83" i="27"/>
  <c r="M84" i="27"/>
  <c r="C82" i="27"/>
  <c r="Z83" i="27"/>
  <c r="U84" i="27"/>
  <c r="AE84" i="27"/>
  <c r="T84" i="27"/>
  <c r="S83" i="27"/>
  <c r="N84" i="27"/>
  <c r="AC84" i="27"/>
  <c r="Q83" i="27"/>
  <c r="K84" i="27"/>
  <c r="Z84" i="27"/>
  <c r="D83" i="27"/>
  <c r="AP10" i="28" l="1"/>
  <c r="AP9" i="28"/>
  <c r="AP12" i="28" l="1"/>
  <c r="S12" i="28" l="1"/>
  <c r="C12" i="28"/>
  <c r="R11" i="28"/>
  <c r="Q9" i="28"/>
  <c r="R12" i="28"/>
  <c r="AG11" i="28"/>
  <c r="Q11" i="28"/>
  <c r="C10" i="28"/>
  <c r="Y12" i="28"/>
  <c r="I12" i="28"/>
  <c r="X11" i="28"/>
  <c r="H11" i="28"/>
  <c r="X12" i="28"/>
  <c r="H12" i="28"/>
  <c r="W11" i="28"/>
  <c r="C11" i="28"/>
  <c r="AE12" i="28"/>
  <c r="O12" i="28"/>
  <c r="AD11" i="28"/>
  <c r="N11" i="28"/>
  <c r="AD12" i="28"/>
  <c r="N12" i="28"/>
  <c r="AC11" i="28"/>
  <c r="M11" i="28"/>
  <c r="AO18" i="28"/>
  <c r="U12" i="28"/>
  <c r="E12" i="28"/>
  <c r="T11" i="28"/>
  <c r="D11" i="28"/>
  <c r="T12" i="28"/>
  <c r="D12" i="28"/>
  <c r="S11" i="28"/>
  <c r="G11" i="28"/>
  <c r="AA12" i="28"/>
  <c r="K12" i="28"/>
  <c r="Z11" i="28"/>
  <c r="J11" i="28"/>
  <c r="Z12" i="28"/>
  <c r="J12" i="28"/>
  <c r="Y11" i="28"/>
  <c r="I11" i="28"/>
  <c r="AG12" i="28"/>
  <c r="Q12" i="28"/>
  <c r="AF11" i="28"/>
  <c r="P11" i="28"/>
  <c r="AF12" i="28"/>
  <c r="P12" i="28"/>
  <c r="AE11" i="28"/>
  <c r="O11" i="28"/>
  <c r="W12" i="28"/>
  <c r="V11" i="28"/>
  <c r="U11" i="28"/>
  <c r="AB11" i="28"/>
  <c r="AA11" i="28"/>
  <c r="AC12" i="28"/>
  <c r="G12" i="28"/>
  <c r="M12" i="28"/>
  <c r="L12" i="28"/>
  <c r="F11" i="28"/>
  <c r="E11" i="28"/>
  <c r="L11" i="28"/>
  <c r="L14" i="28" s="1"/>
  <c r="K11" i="28"/>
  <c r="V12" i="28"/>
  <c r="AB12" i="28"/>
  <c r="F12" i="28"/>
  <c r="AP19" i="28" l="1"/>
  <c r="AP18" i="28"/>
  <c r="AP21" i="28" l="1"/>
  <c r="Z21" i="28" l="1"/>
  <c r="J21" i="28"/>
  <c r="Y20" i="28"/>
  <c r="I20" i="28"/>
  <c r="AC21" i="28"/>
  <c r="M21" i="28"/>
  <c r="AB20" i="28"/>
  <c r="L20" i="28"/>
  <c r="AA21" i="28"/>
  <c r="K21" i="28"/>
  <c r="Z20" i="28"/>
  <c r="J20" i="28"/>
  <c r="AF21" i="28"/>
  <c r="P21" i="28"/>
  <c r="AE20" i="28"/>
  <c r="O20" i="28"/>
  <c r="AD21" i="28"/>
  <c r="AG21" i="28"/>
  <c r="P20" i="28"/>
  <c r="AD20" i="28"/>
  <c r="T21" i="28"/>
  <c r="C20" i="28"/>
  <c r="V21" i="28"/>
  <c r="F21" i="28"/>
  <c r="U20" i="28"/>
  <c r="E20" i="28"/>
  <c r="Y21" i="28"/>
  <c r="I21" i="28"/>
  <c r="X20" i="28"/>
  <c r="H20" i="28"/>
  <c r="W21" i="28"/>
  <c r="G21" i="28"/>
  <c r="V20" i="28"/>
  <c r="F20" i="28"/>
  <c r="AB21" i="28"/>
  <c r="L21" i="28"/>
  <c r="AA20" i="28"/>
  <c r="K20" i="28"/>
  <c r="N21" i="28"/>
  <c r="AC20" i="28"/>
  <c r="Q21" i="28"/>
  <c r="O21" i="28"/>
  <c r="N20" i="28"/>
  <c r="D21" i="28"/>
  <c r="R21" i="28"/>
  <c r="AG20" i="28"/>
  <c r="Q20" i="28"/>
  <c r="C19" i="28"/>
  <c r="U21" i="28"/>
  <c r="E21" i="28"/>
  <c r="T20" i="28"/>
  <c r="D20" i="28"/>
  <c r="S21" i="28"/>
  <c r="C21" i="28"/>
  <c r="R20" i="28"/>
  <c r="Q18" i="28"/>
  <c r="X21" i="28"/>
  <c r="H21" i="28"/>
  <c r="W20" i="28"/>
  <c r="G20" i="28"/>
  <c r="M20" i="28"/>
  <c r="AF20" i="28"/>
  <c r="AE21" i="28"/>
  <c r="AO27" i="28"/>
  <c r="S20" i="28"/>
  <c r="AP28" i="28" l="1"/>
  <c r="AP27" i="28"/>
  <c r="AP30" i="28" l="1"/>
  <c r="N30" i="28" s="1"/>
  <c r="AC30" i="28"/>
  <c r="AG30" i="28"/>
  <c r="L30" i="28"/>
  <c r="AF30" i="28"/>
  <c r="K30" i="28"/>
  <c r="T29" i="28"/>
  <c r="I30" i="28"/>
  <c r="S29" i="28"/>
  <c r="Q27" i="28"/>
  <c r="Q29" i="28"/>
  <c r="W29" i="28"/>
  <c r="Q30" i="28"/>
  <c r="Z29" i="28"/>
  <c r="O30" i="28"/>
  <c r="Z30" i="28"/>
  <c r="J30" i="28"/>
  <c r="Y29" i="28"/>
  <c r="I29" i="28"/>
  <c r="X30" i="28"/>
  <c r="C30" i="28"/>
  <c r="L29" i="28"/>
  <c r="AB30" i="28"/>
  <c r="G30" i="28"/>
  <c r="P29" i="28"/>
  <c r="AA30" i="28"/>
  <c r="E30" i="28"/>
  <c r="O29" i="28"/>
  <c r="Y30" i="28"/>
  <c r="D30" i="28"/>
  <c r="N29" i="28"/>
  <c r="M30" i="28"/>
  <c r="AA29" i="28"/>
  <c r="P30" i="28"/>
  <c r="X29" i="28"/>
  <c r="V30" i="28"/>
  <c r="F30" i="28"/>
  <c r="U29" i="28"/>
  <c r="E29" i="28"/>
  <c r="S30" i="28"/>
  <c r="AB29" i="28"/>
  <c r="G29" i="28"/>
  <c r="W30" i="28"/>
  <c r="AF29" i="28"/>
  <c r="K29" i="28"/>
  <c r="U30" i="28"/>
  <c r="AE29" i="28"/>
  <c r="J29" i="28"/>
  <c r="T30" i="28"/>
  <c r="AD29" i="28"/>
  <c r="H29" i="28"/>
  <c r="AG29" i="28"/>
  <c r="C28" i="28"/>
  <c r="AO36" i="28"/>
  <c r="F29" i="28"/>
  <c r="D29" i="28"/>
  <c r="C29" i="28"/>
  <c r="R30" i="28" l="1"/>
  <c r="AE30" i="28"/>
  <c r="V29" i="28"/>
  <c r="AC29" i="28"/>
  <c r="M29" i="28"/>
  <c r="R29" i="28"/>
  <c r="AD30" i="28"/>
  <c r="H30" i="28"/>
  <c r="AP37" i="28"/>
  <c r="AP36" i="28"/>
  <c r="AP39" i="28" s="1"/>
  <c r="W39" i="28" l="1"/>
  <c r="G39" i="28"/>
  <c r="V38" i="28"/>
  <c r="Z39" i="28"/>
  <c r="J39" i="28"/>
  <c r="Y38" i="28"/>
  <c r="I38" i="28"/>
  <c r="T39" i="28"/>
  <c r="S38" i="28"/>
  <c r="Y39" i="28"/>
  <c r="X38" i="28"/>
  <c r="AF39" i="28"/>
  <c r="AE38" i="28"/>
  <c r="C38" i="28"/>
  <c r="U39" i="28"/>
  <c r="T38" i="28"/>
  <c r="N38" i="28"/>
  <c r="R39" i="28"/>
  <c r="Q38" i="28"/>
  <c r="F38" i="28"/>
  <c r="I39" i="28"/>
  <c r="P39" i="28"/>
  <c r="AO45" i="28"/>
  <c r="G38" i="28"/>
  <c r="AA39" i="28"/>
  <c r="K39" i="28"/>
  <c r="AD39" i="28"/>
  <c r="AC38" i="28"/>
  <c r="M38" i="28"/>
  <c r="AA38" i="28"/>
  <c r="AF38" i="28"/>
  <c r="H39" i="28"/>
  <c r="AC39" i="28"/>
  <c r="S39" i="28"/>
  <c r="C39" i="28"/>
  <c r="R38" i="28"/>
  <c r="V39" i="28"/>
  <c r="F39" i="28"/>
  <c r="U38" i="28"/>
  <c r="E38" i="28"/>
  <c r="L39" i="28"/>
  <c r="K38" i="28"/>
  <c r="Q39" i="28"/>
  <c r="P38" i="28"/>
  <c r="X39" i="28"/>
  <c r="W38" i="28"/>
  <c r="Q36" i="28"/>
  <c r="M39" i="28"/>
  <c r="L38" i="28"/>
  <c r="AE39" i="28"/>
  <c r="O39" i="28"/>
  <c r="AD38" i="28"/>
  <c r="AG38" i="28"/>
  <c r="C37" i="28"/>
  <c r="D39" i="28"/>
  <c r="J38" i="28"/>
  <c r="O38" i="28"/>
  <c r="E39" i="28"/>
  <c r="Z38" i="28"/>
  <c r="N39" i="28"/>
  <c r="AB39" i="28"/>
  <c r="AG39" i="28"/>
  <c r="D38" i="28"/>
  <c r="H38" i="28"/>
  <c r="AB38" i="28"/>
  <c r="AP46" i="28" l="1"/>
  <c r="AP45" i="28"/>
  <c r="AP48" i="28" l="1"/>
  <c r="AO54" i="28"/>
  <c r="T48" i="28"/>
  <c r="AC48" i="28"/>
  <c r="G48" i="28"/>
  <c r="V47" i="28"/>
  <c r="F47" i="28"/>
  <c r="V48" i="28"/>
  <c r="AG47" i="28"/>
  <c r="Q47" i="28"/>
  <c r="C46" i="28"/>
  <c r="AB47" i="28"/>
  <c r="Y48" i="28"/>
  <c r="S47" i="28"/>
  <c r="U48" i="28"/>
  <c r="P47" i="28"/>
  <c r="I48" i="28"/>
  <c r="G47" i="28"/>
  <c r="H48" i="28"/>
  <c r="AA48" i="28"/>
  <c r="E47" i="28"/>
  <c r="AA47" i="28"/>
  <c r="X47" i="28"/>
  <c r="O47" i="28"/>
  <c r="AF48" i="28"/>
  <c r="P48" i="28"/>
  <c r="W48" i="28"/>
  <c r="C48" i="28"/>
  <c r="R47" i="28"/>
  <c r="Q45" i="28"/>
  <c r="Q48" i="28"/>
  <c r="AC47" i="28"/>
  <c r="M47" i="28"/>
  <c r="Z48" i="28"/>
  <c r="T47" i="28"/>
  <c r="N48" i="28"/>
  <c r="K47" i="28"/>
  <c r="J48" i="28"/>
  <c r="H47" i="28"/>
  <c r="AE47" i="28"/>
  <c r="W47" i="28"/>
  <c r="M48" i="28"/>
  <c r="J47" i="28"/>
  <c r="U47" i="28"/>
  <c r="D47" i="28"/>
  <c r="S48" i="28"/>
  <c r="AB48" i="28"/>
  <c r="L48" i="28"/>
  <c r="R48" i="28"/>
  <c r="AD47" i="28"/>
  <c r="N47" i="28"/>
  <c r="AG48" i="28"/>
  <c r="K48" i="28"/>
  <c r="Y47" i="28"/>
  <c r="I47" i="28"/>
  <c r="O48" i="28"/>
  <c r="L47" i="28"/>
  <c r="D48" i="28"/>
  <c r="C47" i="28"/>
  <c r="AF47" i="28"/>
  <c r="AD48" i="28"/>
  <c r="X48" i="28"/>
  <c r="Z47" i="28"/>
  <c r="F48" i="28"/>
  <c r="E48" i="28"/>
  <c r="AE48" i="28"/>
  <c r="AP54" i="28" l="1"/>
  <c r="AP55" i="28"/>
  <c r="AP57" i="28" l="1"/>
  <c r="AF57" i="28" l="1"/>
  <c r="P57" i="28"/>
  <c r="AE56" i="28"/>
  <c r="O56" i="28"/>
  <c r="AC57" i="28"/>
  <c r="G57" i="28"/>
  <c r="Q56" i="28"/>
  <c r="AG57" i="28"/>
  <c r="K57" i="28"/>
  <c r="U56" i="28"/>
  <c r="AE57" i="28"/>
  <c r="J57" i="28"/>
  <c r="T56" i="28"/>
  <c r="Q54" i="28"/>
  <c r="N57" i="28"/>
  <c r="R56" i="28"/>
  <c r="AB57" i="28"/>
  <c r="L57" i="28"/>
  <c r="AA56" i="28"/>
  <c r="K56" i="28"/>
  <c r="W57" i="28"/>
  <c r="AG56" i="28"/>
  <c r="L56" i="28"/>
  <c r="AA57" i="28"/>
  <c r="F57" i="28"/>
  <c r="P56" i="28"/>
  <c r="Z57" i="28"/>
  <c r="E57" i="28"/>
  <c r="N56" i="28"/>
  <c r="S57" i="28"/>
  <c r="X56" i="28"/>
  <c r="Y57" i="28"/>
  <c r="X57" i="28"/>
  <c r="H57" i="28"/>
  <c r="W56" i="28"/>
  <c r="G56" i="28"/>
  <c r="R57" i="28"/>
  <c r="AB56" i="28"/>
  <c r="F56" i="28"/>
  <c r="V57" i="28"/>
  <c r="AF56" i="28"/>
  <c r="J56" i="28"/>
  <c r="U57" i="28"/>
  <c r="AD56" i="28"/>
  <c r="I56" i="28"/>
  <c r="AC56" i="28"/>
  <c r="AD57" i="28"/>
  <c r="C57" i="28"/>
  <c r="AO63" i="28"/>
  <c r="T57" i="28"/>
  <c r="D57" i="28"/>
  <c r="S56" i="28"/>
  <c r="C56" i="28"/>
  <c r="M57" i="28"/>
  <c r="V56" i="28"/>
  <c r="C55" i="28"/>
  <c r="Q57" i="28"/>
  <c r="Z56" i="28"/>
  <c r="E56" i="28"/>
  <c r="O57" i="28"/>
  <c r="Y56" i="28"/>
  <c r="D56" i="28"/>
  <c r="H56" i="28"/>
  <c r="I57" i="28"/>
  <c r="M56" i="28"/>
  <c r="AP63" i="28" l="1"/>
  <c r="AP64" i="28"/>
  <c r="AP66" i="28" l="1"/>
  <c r="AF66" i="28" s="1"/>
  <c r="AE65" i="28"/>
  <c r="X65" i="28"/>
  <c r="AB66" i="28"/>
  <c r="Z66" i="28"/>
  <c r="I66" i="28"/>
  <c r="W65" i="28"/>
  <c r="J65" i="28"/>
  <c r="M65" i="28"/>
  <c r="AO72" i="28"/>
  <c r="Q66" i="28"/>
  <c r="O66" i="28"/>
  <c r="H65" i="28"/>
  <c r="C64" i="28"/>
  <c r="AC65" i="28" l="1"/>
  <c r="C65" i="28"/>
  <c r="C66" i="28"/>
  <c r="X66" i="28"/>
  <c r="P65" i="28"/>
  <c r="N66" i="28"/>
  <c r="Y65" i="28"/>
  <c r="T66" i="28"/>
  <c r="U66" i="28"/>
  <c r="R65" i="28"/>
  <c r="AA65" i="28"/>
  <c r="AE66" i="28"/>
  <c r="U65" i="28"/>
  <c r="AB65" i="28"/>
  <c r="S66" i="28"/>
  <c r="E65" i="28"/>
  <c r="S65" i="28"/>
  <c r="V65" i="28"/>
  <c r="Y66" i="28"/>
  <c r="V66" i="28"/>
  <c r="M66" i="28"/>
  <c r="AD66" i="28"/>
  <c r="AA66" i="28"/>
  <c r="F65" i="28"/>
  <c r="Q63" i="28"/>
  <c r="AG66" i="28"/>
  <c r="W66" i="28"/>
  <c r="D65" i="28"/>
  <c r="Z65" i="28"/>
  <c r="D66" i="28"/>
  <c r="R66" i="28"/>
  <c r="AD65" i="28"/>
  <c r="G65" i="28"/>
  <c r="L65" i="28"/>
  <c r="E66" i="28"/>
  <c r="K65" i="28"/>
  <c r="AG65" i="28"/>
  <c r="J66" i="28"/>
  <c r="O65" i="28"/>
  <c r="Q65" i="28"/>
  <c r="I65" i="28"/>
  <c r="AF65" i="28"/>
  <c r="H66" i="28"/>
  <c r="G66" i="28"/>
  <c r="N65" i="28"/>
  <c r="F66" i="28"/>
  <c r="L66" i="28"/>
  <c r="AC66" i="28"/>
  <c r="T65" i="28"/>
  <c r="K66" i="28"/>
  <c r="P66" i="28"/>
  <c r="AP73" i="28"/>
  <c r="AP72" i="28"/>
  <c r="AP75" i="28" l="1"/>
  <c r="AF75" i="28" s="1"/>
  <c r="F74" i="28"/>
  <c r="Z74" i="28" l="1"/>
  <c r="C73" i="28"/>
  <c r="H75" i="28"/>
  <c r="AG74" i="28"/>
  <c r="L75" i="28"/>
  <c r="T75" i="28"/>
  <c r="Y74" i="28"/>
  <c r="R75" i="28"/>
  <c r="X75" i="28"/>
  <c r="I75" i="28"/>
  <c r="AB75" i="28"/>
  <c r="P74" i="28"/>
  <c r="C74" i="28"/>
  <c r="Y75" i="28"/>
  <c r="F75" i="28"/>
  <c r="AD75" i="28"/>
  <c r="H74" i="28"/>
  <c r="E74" i="28"/>
  <c r="S74" i="28"/>
  <c r="G74" i="28"/>
  <c r="L74" i="28"/>
  <c r="E75" i="28"/>
  <c r="AC74" i="28"/>
  <c r="G75" i="28"/>
  <c r="M75" i="28"/>
  <c r="Q75" i="28"/>
  <c r="AD74" i="28"/>
  <c r="AG75" i="28"/>
  <c r="R74" i="28"/>
  <c r="Z75" i="28"/>
  <c r="U74" i="28"/>
  <c r="O75" i="28"/>
  <c r="AB74" i="28"/>
  <c r="Q72" i="28"/>
  <c r="K74" i="28"/>
  <c r="V74" i="28"/>
  <c r="D75" i="28"/>
  <c r="M74" i="28"/>
  <c r="O74" i="28"/>
  <c r="AF74" i="28"/>
  <c r="AC75" i="28"/>
  <c r="T74" i="28"/>
  <c r="AE74" i="28"/>
  <c r="S75" i="28"/>
  <c r="AO81" i="28"/>
  <c r="AP82" i="28" s="1"/>
  <c r="C75" i="28"/>
  <c r="W74" i="28"/>
  <c r="J74" i="28"/>
  <c r="W75" i="28"/>
  <c r="N74" i="28"/>
  <c r="AA74" i="28"/>
  <c r="V75" i="28"/>
  <c r="D74" i="28"/>
  <c r="K75" i="28"/>
  <c r="I74" i="28"/>
  <c r="AA75" i="28"/>
  <c r="X74" i="28"/>
  <c r="J75" i="28"/>
  <c r="P75" i="28"/>
  <c r="U75" i="28"/>
  <c r="Q74" i="28"/>
  <c r="N75" i="28"/>
  <c r="AE75" i="28"/>
  <c r="AP81" i="28"/>
  <c r="AP84" i="28" l="1"/>
  <c r="T84" i="28" s="1"/>
  <c r="AB84" i="28"/>
  <c r="X84" i="28"/>
  <c r="V83" i="28" l="1"/>
  <c r="M84" i="28"/>
  <c r="AF84" i="28"/>
  <c r="R84" i="28"/>
  <c r="Q83" i="28"/>
  <c r="AG83" i="28"/>
  <c r="AB83" i="28"/>
  <c r="W84" i="28"/>
  <c r="AO9" i="29"/>
  <c r="AP10" i="29" s="1"/>
  <c r="T83" i="28"/>
  <c r="J84" i="28"/>
  <c r="AE84" i="28"/>
  <c r="Q81" i="28"/>
  <c r="G84" i="28"/>
  <c r="E83" i="28"/>
  <c r="S84" i="28"/>
  <c r="J83" i="28"/>
  <c r="Y84" i="28"/>
  <c r="P83" i="28"/>
  <c r="AD84" i="28"/>
  <c r="Z84" i="28"/>
  <c r="N84" i="28"/>
  <c r="Z83" i="28"/>
  <c r="G83" i="28"/>
  <c r="AF83" i="28"/>
  <c r="K83" i="28"/>
  <c r="F84" i="28"/>
  <c r="O83" i="28"/>
  <c r="U83" i="28"/>
  <c r="C83" i="28"/>
  <c r="Y83" i="28"/>
  <c r="Q84" i="28"/>
  <c r="H83" i="28"/>
  <c r="W83" i="28"/>
  <c r="O84" i="28"/>
  <c r="V84" i="28"/>
  <c r="M83" i="28"/>
  <c r="AA83" i="28"/>
  <c r="I83" i="28"/>
  <c r="AA84" i="28"/>
  <c r="R83" i="28"/>
  <c r="AE83" i="28"/>
  <c r="D83" i="28"/>
  <c r="K84" i="28"/>
  <c r="AC84" i="28"/>
  <c r="S83" i="28"/>
  <c r="U84" i="28"/>
  <c r="C82" i="28"/>
  <c r="AC83" i="28"/>
  <c r="H84" i="28"/>
  <c r="N83" i="28"/>
  <c r="F83" i="28"/>
  <c r="C84" i="28"/>
  <c r="L84" i="28"/>
  <c r="E84" i="28"/>
  <c r="L83" i="28"/>
  <c r="I84" i="28"/>
  <c r="P84" i="28"/>
  <c r="AD83" i="28"/>
  <c r="AG84" i="28"/>
  <c r="X83" i="28"/>
  <c r="D84" i="28"/>
  <c r="AP9" i="29" l="1"/>
  <c r="AP12" i="29" s="1"/>
  <c r="G11" i="29" l="1"/>
  <c r="AF12" i="29"/>
  <c r="E11" i="29"/>
  <c r="AD12" i="29"/>
  <c r="AO18" i="29"/>
  <c r="AP18" i="29" s="1"/>
  <c r="AE11" i="29"/>
  <c r="Z11" i="29"/>
  <c r="L12" i="29"/>
  <c r="V12" i="29"/>
  <c r="H11" i="29"/>
  <c r="P12" i="29"/>
  <c r="N12" i="29"/>
  <c r="D11" i="29"/>
  <c r="D12" i="29"/>
  <c r="J11" i="29"/>
  <c r="I11" i="29"/>
  <c r="AG12" i="29"/>
  <c r="W11" i="29"/>
  <c r="U11" i="29"/>
  <c r="O11" i="29"/>
  <c r="AE12" i="29"/>
  <c r="AC12" i="29"/>
  <c r="AA11" i="29"/>
  <c r="AA12" i="29"/>
  <c r="Z12" i="29"/>
  <c r="U12" i="29"/>
  <c r="AB11" i="29"/>
  <c r="G12" i="29"/>
  <c r="Q12" i="29"/>
  <c r="C11" i="29"/>
  <c r="N11" i="29"/>
  <c r="AF11" i="29"/>
  <c r="F12" i="29"/>
  <c r="K12" i="29"/>
  <c r="J12" i="29"/>
  <c r="X11" i="29"/>
  <c r="AB12" i="29"/>
  <c r="V11" i="29"/>
  <c r="Y12" i="29"/>
  <c r="Y11" i="29"/>
  <c r="S11" i="29"/>
  <c r="T12" i="29"/>
  <c r="K11" i="29"/>
  <c r="E12" i="29"/>
  <c r="M11" i="29"/>
  <c r="O12" i="29"/>
  <c r="F11" i="29"/>
  <c r="Q11" i="29"/>
  <c r="L11" i="29"/>
  <c r="L14" i="29" s="1"/>
  <c r="AG11" i="29"/>
  <c r="R12" i="29"/>
  <c r="P11" i="29"/>
  <c r="H12" i="29"/>
  <c r="I12" i="29"/>
  <c r="R11" i="29"/>
  <c r="C12" i="29"/>
  <c r="S12" i="29"/>
  <c r="X12" i="29"/>
  <c r="AC11" i="29"/>
  <c r="AD11" i="29"/>
  <c r="T11" i="29"/>
  <c r="W12" i="29"/>
  <c r="M12" i="29"/>
  <c r="C10" i="29"/>
  <c r="Q9" i="29"/>
  <c r="AP19" i="29"/>
  <c r="AP21" i="29" l="1"/>
  <c r="S21" i="29" s="1"/>
  <c r="AB20" i="29"/>
  <c r="W20" i="29"/>
  <c r="V21" i="29"/>
  <c r="H21" i="29"/>
  <c r="Y20" i="29" l="1"/>
  <c r="U20" i="29"/>
  <c r="AA20" i="29"/>
  <c r="L20" i="29"/>
  <c r="I20" i="29"/>
  <c r="J20" i="29"/>
  <c r="X20" i="29"/>
  <c r="M20" i="29"/>
  <c r="Z20" i="29"/>
  <c r="H20" i="29"/>
  <c r="V20" i="29"/>
  <c r="L21" i="29"/>
  <c r="M21" i="29"/>
  <c r="J21" i="29"/>
  <c r="K21" i="29"/>
  <c r="C20" i="29"/>
  <c r="F20" i="29"/>
  <c r="Y21" i="29"/>
  <c r="W21" i="29"/>
  <c r="AB21" i="29"/>
  <c r="AC21" i="29"/>
  <c r="Z21" i="29"/>
  <c r="AA21" i="29"/>
  <c r="P21" i="29"/>
  <c r="AG21" i="29"/>
  <c r="AO27" i="29"/>
  <c r="AF21" i="29"/>
  <c r="I21" i="29"/>
  <c r="P20" i="29"/>
  <c r="G21" i="29"/>
  <c r="N20" i="29"/>
  <c r="D20" i="29"/>
  <c r="AD20" i="29"/>
  <c r="U21" i="29"/>
  <c r="AC20" i="29"/>
  <c r="AE21" i="29"/>
  <c r="G20" i="29"/>
  <c r="Q20" i="29"/>
  <c r="S20" i="29"/>
  <c r="AE20" i="29"/>
  <c r="AF20" i="29"/>
  <c r="AD21" i="29"/>
  <c r="X21" i="29"/>
  <c r="K20" i="29"/>
  <c r="R21" i="29"/>
  <c r="T20" i="29"/>
  <c r="Q18" i="29"/>
  <c r="Q21" i="29"/>
  <c r="N21" i="29"/>
  <c r="O21" i="29"/>
  <c r="E20" i="29"/>
  <c r="T21" i="29"/>
  <c r="C19" i="29"/>
  <c r="R20" i="29"/>
  <c r="O20" i="29"/>
  <c r="F21" i="29"/>
  <c r="D21" i="29"/>
  <c r="E21" i="29"/>
  <c r="AG20" i="29"/>
  <c r="C21" i="29"/>
  <c r="AP27" i="29"/>
  <c r="AP28" i="29"/>
  <c r="AP30" i="29" l="1"/>
  <c r="AB30" i="29" l="1"/>
  <c r="L30" i="29"/>
  <c r="AA29" i="29"/>
  <c r="K29" i="29"/>
  <c r="Z30" i="29"/>
  <c r="J30" i="29"/>
  <c r="Y29" i="29"/>
  <c r="AC30" i="29"/>
  <c r="AB29" i="29"/>
  <c r="C28" i="29"/>
  <c r="C30" i="29"/>
  <c r="E29" i="29"/>
  <c r="I30" i="29"/>
  <c r="I29" i="29"/>
  <c r="AE30" i="29"/>
  <c r="AD29" i="29"/>
  <c r="X30" i="29"/>
  <c r="H30" i="29"/>
  <c r="W29" i="29"/>
  <c r="G29" i="29"/>
  <c r="V30" i="29"/>
  <c r="F30" i="29"/>
  <c r="U29" i="29"/>
  <c r="U30" i="29"/>
  <c r="T29" i="29"/>
  <c r="AA30" i="29"/>
  <c r="Z29" i="29"/>
  <c r="AG30" i="29"/>
  <c r="AF29" i="29"/>
  <c r="D29" i="29"/>
  <c r="W30" i="29"/>
  <c r="V29" i="29"/>
  <c r="AO36" i="29"/>
  <c r="T30" i="29"/>
  <c r="D30" i="29"/>
  <c r="S29" i="29"/>
  <c r="C29" i="29"/>
  <c r="R30" i="29"/>
  <c r="AG29" i="29"/>
  <c r="Q29" i="29"/>
  <c r="M30" i="29"/>
  <c r="L29" i="29"/>
  <c r="S30" i="29"/>
  <c r="R29" i="29"/>
  <c r="Y30" i="29"/>
  <c r="X29" i="29"/>
  <c r="Q27" i="29"/>
  <c r="O30" i="29"/>
  <c r="N29" i="29"/>
  <c r="AF30" i="29"/>
  <c r="O29" i="29"/>
  <c r="N30" i="29"/>
  <c r="AC29" i="29"/>
  <c r="E30" i="29"/>
  <c r="P29" i="29"/>
  <c r="AE29" i="29"/>
  <c r="AD30" i="29"/>
  <c r="M29" i="29"/>
  <c r="K30" i="29"/>
  <c r="Q30" i="29"/>
  <c r="G30" i="29"/>
  <c r="P30" i="29"/>
  <c r="F29" i="29"/>
  <c r="J29" i="29"/>
  <c r="H29" i="29"/>
  <c r="AP37" i="29" l="1"/>
  <c r="AP36" i="29"/>
  <c r="AP39" i="29" l="1"/>
  <c r="AB39" i="29" l="1"/>
  <c r="L39" i="29"/>
  <c r="AA38" i="29"/>
  <c r="K38" i="29"/>
  <c r="AA39" i="29"/>
  <c r="K39" i="29"/>
  <c r="Z38" i="29"/>
  <c r="J38" i="29"/>
  <c r="Z39" i="29"/>
  <c r="J39" i="29"/>
  <c r="Y38" i="29"/>
  <c r="I38" i="29"/>
  <c r="I39" i="29"/>
  <c r="E39" i="29"/>
  <c r="Q39" i="29"/>
  <c r="M39" i="29"/>
  <c r="AF39" i="29"/>
  <c r="AE38" i="29"/>
  <c r="AE39" i="29"/>
  <c r="N38" i="29"/>
  <c r="AC38" i="29"/>
  <c r="AG39" i="29"/>
  <c r="X39" i="29"/>
  <c r="H39" i="29"/>
  <c r="W38" i="29"/>
  <c r="G38" i="29"/>
  <c r="W39" i="29"/>
  <c r="G39" i="29"/>
  <c r="V38" i="29"/>
  <c r="F38" i="29"/>
  <c r="V39" i="29"/>
  <c r="F39" i="29"/>
  <c r="U38" i="29"/>
  <c r="E38" i="29"/>
  <c r="X38" i="29"/>
  <c r="T38" i="29"/>
  <c r="AF38" i="29"/>
  <c r="AB38" i="29"/>
  <c r="O38" i="29"/>
  <c r="AD38" i="29"/>
  <c r="AD39" i="29"/>
  <c r="M38" i="29"/>
  <c r="U39" i="29"/>
  <c r="AO45" i="29"/>
  <c r="T39" i="29"/>
  <c r="D39" i="29"/>
  <c r="S38" i="29"/>
  <c r="C38" i="29"/>
  <c r="S39" i="29"/>
  <c r="C39" i="29"/>
  <c r="R38" i="29"/>
  <c r="Q36" i="29"/>
  <c r="R39" i="29"/>
  <c r="AG38" i="29"/>
  <c r="Q38" i="29"/>
  <c r="C37" i="29"/>
  <c r="H38" i="29"/>
  <c r="D38" i="29"/>
  <c r="P38" i="29"/>
  <c r="L38" i="29"/>
  <c r="P39" i="29"/>
  <c r="O39" i="29"/>
  <c r="N39" i="29"/>
  <c r="Y39" i="29"/>
  <c r="AC39" i="29"/>
  <c r="AP46" i="29" l="1"/>
  <c r="AP45" i="29"/>
  <c r="AP48" i="29" l="1"/>
  <c r="R48" i="29" l="1"/>
  <c r="AF48" i="29"/>
  <c r="P48" i="29"/>
  <c r="Y48" i="29"/>
  <c r="AE47" i="29"/>
  <c r="O47" i="29"/>
  <c r="AE48" i="29"/>
  <c r="C48" i="29"/>
  <c r="R47" i="29"/>
  <c r="Q45" i="29"/>
  <c r="F48" i="29"/>
  <c r="U47" i="29"/>
  <c r="E47" i="29"/>
  <c r="H47" i="29"/>
  <c r="AA48" i="29"/>
  <c r="AB47" i="29"/>
  <c r="AD48" i="29"/>
  <c r="N48" i="29"/>
  <c r="AB48" i="29"/>
  <c r="L48" i="29"/>
  <c r="Q48" i="29"/>
  <c r="AA47" i="29"/>
  <c r="K47" i="29"/>
  <c r="W48" i="29"/>
  <c r="AD47" i="29"/>
  <c r="N47" i="29"/>
  <c r="AC48" i="29"/>
  <c r="AG47" i="29"/>
  <c r="Q47" i="29"/>
  <c r="C46" i="29"/>
  <c r="E48" i="29"/>
  <c r="AF47" i="29"/>
  <c r="L47" i="29"/>
  <c r="Z48" i="29"/>
  <c r="J48" i="29"/>
  <c r="X48" i="29"/>
  <c r="H48" i="29"/>
  <c r="I48" i="29"/>
  <c r="W47" i="29"/>
  <c r="G47" i="29"/>
  <c r="O48" i="29"/>
  <c r="Z47" i="29"/>
  <c r="J47" i="29"/>
  <c r="U48" i="29"/>
  <c r="AC47" i="29"/>
  <c r="M47" i="29"/>
  <c r="K48" i="29"/>
  <c r="T47" i="29"/>
  <c r="P47" i="29"/>
  <c r="V48" i="29"/>
  <c r="AO54" i="29"/>
  <c r="T48" i="29"/>
  <c r="AG48" i="29"/>
  <c r="D48" i="29"/>
  <c r="S47" i="29"/>
  <c r="C47" i="29"/>
  <c r="G48" i="29"/>
  <c r="V47" i="29"/>
  <c r="F47" i="29"/>
  <c r="M48" i="29"/>
  <c r="Y47" i="29"/>
  <c r="I47" i="29"/>
  <c r="X47" i="29"/>
  <c r="D47" i="29"/>
  <c r="S48" i="29"/>
  <c r="AP55" i="29" l="1"/>
  <c r="AP54" i="29"/>
  <c r="AP57" i="29" s="1"/>
  <c r="Z57" i="29" l="1"/>
  <c r="J57" i="29"/>
  <c r="Y56" i="29"/>
  <c r="I56" i="29"/>
  <c r="AF57" i="29"/>
  <c r="P57" i="29"/>
  <c r="AE56" i="29"/>
  <c r="O56" i="29"/>
  <c r="AC57" i="29"/>
  <c r="AB56" i="29"/>
  <c r="AA57" i="29"/>
  <c r="Z56" i="29"/>
  <c r="Y57" i="29"/>
  <c r="X56" i="29"/>
  <c r="V56" i="29"/>
  <c r="F56" i="29"/>
  <c r="AC56" i="29"/>
  <c r="AO63" i="29"/>
  <c r="S56" i="29"/>
  <c r="E57" i="29"/>
  <c r="AG57" i="29"/>
  <c r="G57" i="29"/>
  <c r="V57" i="29"/>
  <c r="F57" i="29"/>
  <c r="U56" i="29"/>
  <c r="E56" i="29"/>
  <c r="AB57" i="29"/>
  <c r="L57" i="29"/>
  <c r="AA56" i="29"/>
  <c r="K56" i="29"/>
  <c r="U57" i="29"/>
  <c r="T56" i="29"/>
  <c r="S57" i="29"/>
  <c r="R56" i="29"/>
  <c r="Q57" i="29"/>
  <c r="P56" i="29"/>
  <c r="O57" i="29"/>
  <c r="AE57" i="29"/>
  <c r="N57" i="29"/>
  <c r="M56" i="29"/>
  <c r="D57" i="29"/>
  <c r="C56" i="29"/>
  <c r="C57" i="29"/>
  <c r="AF56" i="29"/>
  <c r="Q54" i="29"/>
  <c r="R57" i="29"/>
  <c r="AG56" i="29"/>
  <c r="Q56" i="29"/>
  <c r="C55" i="29"/>
  <c r="X57" i="29"/>
  <c r="H57" i="29"/>
  <c r="W56" i="29"/>
  <c r="G56" i="29"/>
  <c r="M57" i="29"/>
  <c r="L56" i="29"/>
  <c r="K57" i="29"/>
  <c r="J56" i="29"/>
  <c r="I57" i="29"/>
  <c r="H56" i="29"/>
  <c r="N56" i="29"/>
  <c r="AD56" i="29"/>
  <c r="AD57" i="29"/>
  <c r="T57" i="29"/>
  <c r="D56" i="29"/>
  <c r="W57" i="29"/>
  <c r="AP64" i="29" l="1"/>
  <c r="AP63" i="29"/>
  <c r="AP66" i="29" l="1"/>
  <c r="N66" i="29" s="1"/>
  <c r="AD66" i="29"/>
  <c r="T66" i="29"/>
  <c r="D66" i="29"/>
  <c r="S65" i="29"/>
  <c r="C65" i="29"/>
  <c r="I66" i="29"/>
  <c r="H65" i="29"/>
  <c r="G66" i="29"/>
  <c r="F65" i="29"/>
  <c r="M66" i="29"/>
  <c r="L65" i="29"/>
  <c r="S66" i="29"/>
  <c r="C66" i="29"/>
  <c r="V66" i="29"/>
  <c r="F66" i="29"/>
  <c r="U65" i="29"/>
  <c r="E65" i="29"/>
  <c r="AB66" i="29"/>
  <c r="L66" i="29"/>
  <c r="AA65" i="29"/>
  <c r="K65" i="29"/>
  <c r="Y66" i="29"/>
  <c r="X65" i="29"/>
  <c r="W66" i="29"/>
  <c r="V65" i="29"/>
  <c r="AC66" i="29"/>
  <c r="AB65" i="29"/>
  <c r="AA66" i="29"/>
  <c r="K66" i="29"/>
  <c r="R66" i="29"/>
  <c r="AG65" i="29"/>
  <c r="Q65" i="29"/>
  <c r="C64" i="29"/>
  <c r="X66" i="29"/>
  <c r="H66" i="29"/>
  <c r="W65" i="29"/>
  <c r="G65" i="29"/>
  <c r="Z66" i="29"/>
  <c r="J66" i="29"/>
  <c r="Y65" i="29"/>
  <c r="I65" i="29"/>
  <c r="AF66" i="29"/>
  <c r="P66" i="29"/>
  <c r="AE65" i="29"/>
  <c r="O65" i="29"/>
  <c r="AG66" i="29"/>
  <c r="AF65" i="29"/>
  <c r="AE66" i="29"/>
  <c r="AD65" i="29"/>
  <c r="Q63" i="29"/>
  <c r="E66" i="29"/>
  <c r="D65" i="29"/>
  <c r="R65" i="29"/>
  <c r="N65" i="29"/>
  <c r="J65" i="29"/>
  <c r="Z65" i="29"/>
  <c r="Q66" i="29"/>
  <c r="U66" i="29"/>
  <c r="P65" i="29"/>
  <c r="T65" i="29"/>
  <c r="O66" i="29"/>
  <c r="AO72" i="29" l="1"/>
  <c r="M65" i="29"/>
  <c r="AC65" i="29"/>
  <c r="AP73" i="29"/>
  <c r="AP72" i="29"/>
  <c r="AP75" i="29" l="1"/>
  <c r="J75" i="29" s="1"/>
  <c r="AF75" i="29"/>
  <c r="AC75" i="29"/>
  <c r="Z74" i="29"/>
  <c r="Y75" i="29"/>
  <c r="J74" i="29"/>
  <c r="F75" i="29"/>
  <c r="U74" i="29"/>
  <c r="L75" i="29"/>
  <c r="AA74" i="29"/>
  <c r="T74" i="29"/>
  <c r="S75" i="29"/>
  <c r="P74" i="29"/>
  <c r="AE75" i="29"/>
  <c r="O75" i="29"/>
  <c r="AG75" i="29"/>
  <c r="AG74" i="29"/>
  <c r="Q74" i="29"/>
  <c r="H75" i="29"/>
  <c r="W74" i="29"/>
  <c r="L74" i="29"/>
  <c r="K75" i="29"/>
  <c r="Q72" i="29"/>
  <c r="AD75" i="29"/>
  <c r="M74" i="29"/>
  <c r="AO81" i="29"/>
  <c r="S74" i="29"/>
  <c r="C74" i="29"/>
  <c r="C75" i="29"/>
  <c r="AF74" i="29"/>
  <c r="W75" i="29" l="1"/>
  <c r="O74" i="29"/>
  <c r="I74" i="29"/>
  <c r="Z75" i="29"/>
  <c r="D74" i="29"/>
  <c r="D75" i="29"/>
  <c r="AC74" i="29"/>
  <c r="AD74" i="29"/>
  <c r="M75" i="29"/>
  <c r="X75" i="29"/>
  <c r="R75" i="29"/>
  <c r="I75" i="29"/>
  <c r="Q75" i="29"/>
  <c r="U75" i="29"/>
  <c r="AB75" i="29"/>
  <c r="V75" i="29"/>
  <c r="F74" i="29"/>
  <c r="AA75" i="29"/>
  <c r="AE74" i="29"/>
  <c r="Y74" i="29"/>
  <c r="E75" i="29"/>
  <c r="T75" i="29"/>
  <c r="N75" i="29"/>
  <c r="H74" i="29"/>
  <c r="G74" i="29"/>
  <c r="C73" i="29"/>
  <c r="N74" i="29"/>
  <c r="V74" i="29"/>
  <c r="R74" i="29"/>
  <c r="K74" i="29"/>
  <c r="E74" i="29"/>
  <c r="G75" i="29"/>
  <c r="X74" i="29"/>
  <c r="AB74" i="29"/>
  <c r="P75" i="29"/>
  <c r="AP81" i="29"/>
  <c r="AP82" i="29"/>
  <c r="AP84" i="29" l="1"/>
  <c r="AO9" i="30" l="1"/>
  <c r="AD84" i="29"/>
  <c r="N84" i="29"/>
  <c r="AC83" i="29"/>
  <c r="M83" i="29"/>
  <c r="AF84" i="29"/>
  <c r="P84" i="29"/>
  <c r="AE83" i="29"/>
  <c r="O83" i="29"/>
  <c r="AG84" i="29"/>
  <c r="AF83" i="29"/>
  <c r="AE84" i="29"/>
  <c r="AD83" i="29"/>
  <c r="Q81" i="29"/>
  <c r="E84" i="29"/>
  <c r="D83" i="29"/>
  <c r="AA84" i="29"/>
  <c r="Z84" i="29"/>
  <c r="J84" i="29"/>
  <c r="Y83" i="29"/>
  <c r="I83" i="29"/>
  <c r="AB84" i="29"/>
  <c r="L84" i="29"/>
  <c r="AA83" i="29"/>
  <c r="K83" i="29"/>
  <c r="Y84" i="29"/>
  <c r="X83" i="29"/>
  <c r="W84" i="29"/>
  <c r="V83" i="29"/>
  <c r="AC84" i="29"/>
  <c r="AB83" i="29"/>
  <c r="K84" i="29"/>
  <c r="Z83" i="29"/>
  <c r="V84" i="29"/>
  <c r="F84" i="29"/>
  <c r="U83" i="29"/>
  <c r="E83" i="29"/>
  <c r="X84" i="29"/>
  <c r="H84" i="29"/>
  <c r="W83" i="29"/>
  <c r="G83" i="29"/>
  <c r="Q84" i="29"/>
  <c r="P83" i="29"/>
  <c r="O84" i="29"/>
  <c r="N83" i="29"/>
  <c r="U84" i="29"/>
  <c r="T83" i="29"/>
  <c r="J83" i="29"/>
  <c r="S84" i="29"/>
  <c r="R84" i="29"/>
  <c r="AG83" i="29"/>
  <c r="Q83" i="29"/>
  <c r="C82" i="29"/>
  <c r="T84" i="29"/>
  <c r="D84" i="29"/>
  <c r="S83" i="29"/>
  <c r="C83" i="29"/>
  <c r="I84" i="29"/>
  <c r="H83" i="29"/>
  <c r="G84" i="29"/>
  <c r="F83" i="29"/>
  <c r="M84" i="29"/>
  <c r="L83" i="29"/>
  <c r="C84" i="29"/>
  <c r="R83" i="29"/>
  <c r="AP10" i="30" l="1"/>
  <c r="AP9" i="30"/>
  <c r="AP12" i="30" l="1"/>
  <c r="AA12" i="30" l="1"/>
  <c r="O12" i="30"/>
  <c r="F11" i="30"/>
  <c r="AD11" i="30"/>
  <c r="K12" i="30"/>
  <c r="R12" i="30"/>
  <c r="AG11" i="30"/>
  <c r="Q11" i="30"/>
  <c r="C10" i="30"/>
  <c r="H12" i="30"/>
  <c r="G11" i="30"/>
  <c r="Y12" i="30"/>
  <c r="I12" i="30"/>
  <c r="X11" i="30"/>
  <c r="H11" i="30"/>
  <c r="L12" i="30"/>
  <c r="K11" i="30"/>
  <c r="AE12" i="30"/>
  <c r="S12" i="30"/>
  <c r="Z11" i="30"/>
  <c r="F12" i="30"/>
  <c r="O11" i="30"/>
  <c r="AB11" i="30"/>
  <c r="S11" i="30"/>
  <c r="R11" i="30"/>
  <c r="V11" i="30"/>
  <c r="Q9" i="30"/>
  <c r="AD12" i="30"/>
  <c r="N12" i="30"/>
  <c r="AC11" i="30"/>
  <c r="M11" i="30"/>
  <c r="AB12" i="30"/>
  <c r="AE11" i="30"/>
  <c r="AO18" i="30"/>
  <c r="U12" i="30"/>
  <c r="E12" i="30"/>
  <c r="T11" i="30"/>
  <c r="D11" i="30"/>
  <c r="D12" i="30"/>
  <c r="C11" i="30"/>
  <c r="W12" i="30"/>
  <c r="E11" i="30"/>
  <c r="AC12" i="30"/>
  <c r="T12" i="30"/>
  <c r="C12" i="30"/>
  <c r="G12" i="30"/>
  <c r="J11" i="30"/>
  <c r="Z12" i="30"/>
  <c r="J12" i="30"/>
  <c r="Y11" i="30"/>
  <c r="I11" i="30"/>
  <c r="X12" i="30"/>
  <c r="W11" i="30"/>
  <c r="AG12" i="30"/>
  <c r="Q12" i="30"/>
  <c r="AF11" i="30"/>
  <c r="P11" i="30"/>
  <c r="AF12" i="30"/>
  <c r="AA11" i="30"/>
  <c r="N11" i="30"/>
  <c r="V12" i="30"/>
  <c r="U11" i="30"/>
  <c r="P12" i="30"/>
  <c r="M12" i="30"/>
  <c r="L11" i="30"/>
  <c r="L14" i="30" s="1"/>
  <c r="AP18" i="30" l="1"/>
  <c r="AP19" i="30"/>
  <c r="AP21" i="30" l="1"/>
  <c r="AC21" i="30" l="1"/>
  <c r="M21" i="30"/>
  <c r="AB20" i="30"/>
  <c r="L20" i="30"/>
  <c r="AF21" i="30"/>
  <c r="P21" i="30"/>
  <c r="AE20" i="30"/>
  <c r="O20" i="30"/>
  <c r="AE21" i="30"/>
  <c r="O21" i="30"/>
  <c r="AD20" i="30"/>
  <c r="N20" i="30"/>
  <c r="J21" i="30"/>
  <c r="E20" i="30"/>
  <c r="C19" i="30"/>
  <c r="M20" i="30"/>
  <c r="Q21" i="30"/>
  <c r="P20" i="30"/>
  <c r="D21" i="30"/>
  <c r="C20" i="30"/>
  <c r="C21" i="30"/>
  <c r="Q18" i="30"/>
  <c r="Q20" i="30"/>
  <c r="I20" i="30"/>
  <c r="Y21" i="30"/>
  <c r="I21" i="30"/>
  <c r="X20" i="30"/>
  <c r="H20" i="30"/>
  <c r="AB21" i="30"/>
  <c r="L21" i="30"/>
  <c r="AA20" i="30"/>
  <c r="K20" i="30"/>
  <c r="AA21" i="30"/>
  <c r="K21" i="30"/>
  <c r="Z20" i="30"/>
  <c r="J20" i="30"/>
  <c r="V21" i="30"/>
  <c r="R21" i="30"/>
  <c r="AD21" i="30"/>
  <c r="Z21" i="30"/>
  <c r="AO27" i="30"/>
  <c r="U21" i="30"/>
  <c r="E21" i="30"/>
  <c r="T20" i="30"/>
  <c r="D20" i="30"/>
  <c r="X21" i="30"/>
  <c r="H21" i="30"/>
  <c r="W20" i="30"/>
  <c r="G20" i="30"/>
  <c r="W21" i="30"/>
  <c r="G21" i="30"/>
  <c r="V20" i="30"/>
  <c r="F20" i="30"/>
  <c r="F21" i="30"/>
  <c r="AG20" i="30"/>
  <c r="N21" i="30"/>
  <c r="Y20" i="30"/>
  <c r="AG21" i="30"/>
  <c r="AF20" i="30"/>
  <c r="T21" i="30"/>
  <c r="S20" i="30"/>
  <c r="S21" i="30"/>
  <c r="R20" i="30"/>
  <c r="U20" i="30"/>
  <c r="AC20" i="30"/>
  <c r="AP28" i="30" l="1"/>
  <c r="AP27" i="30"/>
  <c r="AP30" i="30" l="1"/>
  <c r="X30" i="30" l="1"/>
  <c r="H30" i="30"/>
  <c r="W29" i="30"/>
  <c r="W30" i="30"/>
  <c r="AG29" i="30"/>
  <c r="L29" i="30"/>
  <c r="AA30" i="30"/>
  <c r="F30" i="30"/>
  <c r="P29" i="30"/>
  <c r="AE30" i="30"/>
  <c r="J30" i="30"/>
  <c r="T29" i="30"/>
  <c r="Q27" i="30"/>
  <c r="C28" i="30"/>
  <c r="M29" i="30"/>
  <c r="N30" i="30"/>
  <c r="AO36" i="30"/>
  <c r="T30" i="30"/>
  <c r="D30" i="30"/>
  <c r="S29" i="30"/>
  <c r="R30" i="30"/>
  <c r="AB29" i="30"/>
  <c r="H29" i="30"/>
  <c r="V30" i="30"/>
  <c r="AF29" i="30"/>
  <c r="K29" i="30"/>
  <c r="Z30" i="30"/>
  <c r="E30" i="30"/>
  <c r="N29" i="30"/>
  <c r="AD30" i="30"/>
  <c r="X29" i="30"/>
  <c r="S30" i="30"/>
  <c r="E29" i="30"/>
  <c r="AF30" i="30"/>
  <c r="P30" i="30"/>
  <c r="AE29" i="30"/>
  <c r="O29" i="30"/>
  <c r="M30" i="30"/>
  <c r="V29" i="30"/>
  <c r="D29" i="30"/>
  <c r="Q30" i="30"/>
  <c r="Z29" i="30"/>
  <c r="G29" i="30"/>
  <c r="U30" i="30"/>
  <c r="AD29" i="30"/>
  <c r="J29" i="30"/>
  <c r="I30" i="30"/>
  <c r="Y30" i="30"/>
  <c r="AC29" i="30"/>
  <c r="AB30" i="30"/>
  <c r="L30" i="30"/>
  <c r="AA29" i="30"/>
  <c r="AC30" i="30"/>
  <c r="G30" i="30"/>
  <c r="Q29" i="30"/>
  <c r="AG30" i="30"/>
  <c r="K30" i="30"/>
  <c r="U29" i="30"/>
  <c r="C29" i="30"/>
  <c r="O30" i="30"/>
  <c r="Y29" i="30"/>
  <c r="R29" i="30"/>
  <c r="C30" i="30"/>
  <c r="I29" i="30"/>
  <c r="F29" i="30"/>
  <c r="AP36" i="30" l="1"/>
  <c r="AP37" i="30"/>
  <c r="AP39" i="30" l="1"/>
  <c r="P39" i="30" s="1"/>
  <c r="P38" i="30"/>
  <c r="I39" i="30"/>
  <c r="H39" i="30"/>
  <c r="W38" i="30"/>
  <c r="AF38" i="30"/>
  <c r="J38" i="30"/>
  <c r="I38" i="30"/>
  <c r="Y39" i="30"/>
  <c r="Q38" i="30"/>
  <c r="R39" i="30"/>
  <c r="T39" i="30"/>
  <c r="D39" i="30"/>
  <c r="Q39" i="30"/>
  <c r="Z38" i="30"/>
  <c r="E38" i="30"/>
  <c r="Y38" i="30"/>
  <c r="S39" i="30"/>
  <c r="AC38" i="30"/>
  <c r="AB38" i="30"/>
  <c r="C37" i="30"/>
  <c r="M39" i="30" l="1"/>
  <c r="D38" i="30"/>
  <c r="L38" i="30"/>
  <c r="X38" i="30"/>
  <c r="Z39" i="30"/>
  <c r="F38" i="30"/>
  <c r="K38" i="30"/>
  <c r="U38" i="30"/>
  <c r="AD39" i="30"/>
  <c r="AA38" i="30"/>
  <c r="N39" i="30"/>
  <c r="H38" i="30"/>
  <c r="O39" i="30"/>
  <c r="C38" i="30"/>
  <c r="AO45" i="30"/>
  <c r="M38" i="30"/>
  <c r="AD38" i="30"/>
  <c r="V39" i="30"/>
  <c r="X39" i="30"/>
  <c r="G39" i="30"/>
  <c r="N38" i="30"/>
  <c r="F39" i="30"/>
  <c r="L39" i="30"/>
  <c r="AG38" i="30"/>
  <c r="Q36" i="30"/>
  <c r="AG39" i="30"/>
  <c r="S38" i="30"/>
  <c r="V38" i="30"/>
  <c r="C39" i="30"/>
  <c r="U39" i="30"/>
  <c r="G38" i="30"/>
  <c r="W39" i="30"/>
  <c r="R38" i="30"/>
  <c r="E39" i="30"/>
  <c r="AA39" i="30"/>
  <c r="AB39" i="30"/>
  <c r="AC39" i="30"/>
  <c r="J39" i="30"/>
  <c r="O38" i="30"/>
  <c r="AE39" i="30"/>
  <c r="AE38" i="30"/>
  <c r="T38" i="30"/>
  <c r="K39" i="30"/>
  <c r="AF39" i="30"/>
  <c r="AP46" i="30"/>
  <c r="AP45" i="30"/>
  <c r="AP48" i="30" l="1"/>
  <c r="AF48" i="30" s="1"/>
  <c r="Z48" i="30"/>
  <c r="X48" i="30"/>
  <c r="N47" i="30"/>
  <c r="T48" i="30"/>
  <c r="W48" i="30"/>
  <c r="S48" i="30"/>
  <c r="AA48" i="30"/>
  <c r="AD48" i="30"/>
  <c r="N48" i="30"/>
  <c r="H48" i="30"/>
  <c r="W47" i="30"/>
  <c r="T47" i="30"/>
  <c r="Q45" i="30"/>
  <c r="G48" i="30"/>
  <c r="Q47" i="30"/>
  <c r="E47" i="30"/>
  <c r="J48" i="30"/>
  <c r="E48" i="30"/>
  <c r="AC48" i="30"/>
  <c r="L47" i="30"/>
  <c r="U47" i="30"/>
  <c r="AE47" i="30"/>
  <c r="AD47" i="30"/>
  <c r="I47" i="30"/>
  <c r="AB47" i="30"/>
  <c r="F48" i="30"/>
  <c r="AC47" i="30" l="1"/>
  <c r="C46" i="30"/>
  <c r="V47" i="30"/>
  <c r="AA47" i="30"/>
  <c r="D47" i="30"/>
  <c r="AG47" i="30"/>
  <c r="S47" i="30"/>
  <c r="Z47" i="30"/>
  <c r="M47" i="30"/>
  <c r="K48" i="30"/>
  <c r="L48" i="30"/>
  <c r="P47" i="30"/>
  <c r="AG48" i="30"/>
  <c r="V48" i="30"/>
  <c r="C47" i="30"/>
  <c r="J47" i="30"/>
  <c r="Q48" i="30"/>
  <c r="Y47" i="30"/>
  <c r="O48" i="30"/>
  <c r="X47" i="30"/>
  <c r="AO54" i="30"/>
  <c r="AP55" i="30" s="1"/>
  <c r="H47" i="30"/>
  <c r="AE48" i="30"/>
  <c r="Y48" i="30"/>
  <c r="C48" i="30"/>
  <c r="G47" i="30"/>
  <c r="AB48" i="30"/>
  <c r="F47" i="30"/>
  <c r="O47" i="30"/>
  <c r="M48" i="30"/>
  <c r="D48" i="30"/>
  <c r="AF47" i="30"/>
  <c r="R47" i="30"/>
  <c r="U48" i="30"/>
  <c r="P48" i="30"/>
  <c r="I48" i="30"/>
  <c r="K47" i="30"/>
  <c r="R48" i="30"/>
  <c r="AP54" i="30" l="1"/>
  <c r="AP57" i="30"/>
  <c r="V57" i="30" l="1"/>
  <c r="F57" i="30"/>
  <c r="U56" i="30"/>
  <c r="E56" i="30"/>
  <c r="AB57" i="30"/>
  <c r="L57" i="30"/>
  <c r="AA56" i="30"/>
  <c r="K56" i="30"/>
  <c r="U57" i="30"/>
  <c r="T56" i="30"/>
  <c r="S57" i="30"/>
  <c r="R56" i="30"/>
  <c r="AD56" i="30"/>
  <c r="I57" i="30"/>
  <c r="P56" i="30"/>
  <c r="F56" i="30"/>
  <c r="Z57" i="30"/>
  <c r="AF57" i="30"/>
  <c r="AC57" i="30"/>
  <c r="Z56" i="30"/>
  <c r="Y57" i="30"/>
  <c r="V56" i="30"/>
  <c r="R57" i="30"/>
  <c r="AG56" i="30"/>
  <c r="Q56" i="30"/>
  <c r="C55" i="30"/>
  <c r="X57" i="30"/>
  <c r="H57" i="30"/>
  <c r="W56" i="30"/>
  <c r="G56" i="30"/>
  <c r="M57" i="30"/>
  <c r="L56" i="30"/>
  <c r="K57" i="30"/>
  <c r="J56" i="30"/>
  <c r="N56" i="30"/>
  <c r="X56" i="30"/>
  <c r="W57" i="30"/>
  <c r="AG57" i="30"/>
  <c r="J57" i="30"/>
  <c r="P57" i="30"/>
  <c r="O56" i="30"/>
  <c r="AA57" i="30"/>
  <c r="Q57" i="30"/>
  <c r="AD57" i="30"/>
  <c r="N57" i="30"/>
  <c r="AC56" i="30"/>
  <c r="M56" i="30"/>
  <c r="AO63" i="30"/>
  <c r="T57" i="30"/>
  <c r="D57" i="30"/>
  <c r="S56" i="30"/>
  <c r="C56" i="30"/>
  <c r="E57" i="30"/>
  <c r="D56" i="30"/>
  <c r="C57" i="30"/>
  <c r="AE57" i="30"/>
  <c r="Q54" i="30"/>
  <c r="H56" i="30"/>
  <c r="G57" i="30"/>
  <c r="AF56" i="30"/>
  <c r="Y56" i="30"/>
  <c r="I56" i="30"/>
  <c r="AE56" i="30"/>
  <c r="AB56" i="30"/>
  <c r="O57" i="30"/>
  <c r="AP64" i="30" l="1"/>
  <c r="AP63" i="30"/>
  <c r="AP66" i="30" l="1"/>
  <c r="Z66" i="30" s="1"/>
  <c r="J66" i="30"/>
  <c r="P66" i="30"/>
  <c r="AE65" i="30"/>
  <c r="AF65" i="30"/>
  <c r="AD65" i="30"/>
  <c r="E66" i="30"/>
  <c r="D65" i="30"/>
  <c r="R65" i="30"/>
  <c r="C64" i="30"/>
  <c r="H66" i="30"/>
  <c r="G65" i="30"/>
  <c r="O66" i="30"/>
  <c r="U66" i="30"/>
  <c r="Z65" i="30"/>
  <c r="AD66" i="30"/>
  <c r="N66" i="30"/>
  <c r="AC65" i="30"/>
  <c r="M65" i="30"/>
  <c r="AO72" i="30"/>
  <c r="T66" i="30"/>
  <c r="D66" i="30"/>
  <c r="S65" i="30"/>
  <c r="C65" i="30"/>
  <c r="I66" i="30"/>
  <c r="H65" i="30"/>
  <c r="G66" i="30"/>
  <c r="F65" i="30"/>
  <c r="M66" i="30"/>
  <c r="L65" i="30"/>
  <c r="S66" i="30"/>
  <c r="C66" i="30"/>
  <c r="V66" i="30"/>
  <c r="F66" i="30"/>
  <c r="U65" i="30"/>
  <c r="E65" i="30"/>
  <c r="AB66" i="30"/>
  <c r="L66" i="30"/>
  <c r="AA65" i="30"/>
  <c r="K65" i="30"/>
  <c r="Y66" i="30"/>
  <c r="X65" i="30"/>
  <c r="W66" i="30"/>
  <c r="V65" i="30"/>
  <c r="AC66" i="30"/>
  <c r="AB65" i="30"/>
  <c r="AA66" i="30"/>
  <c r="K66" i="30"/>
  <c r="R66" i="30"/>
  <c r="Q65" i="30"/>
  <c r="X66" i="30"/>
  <c r="W65" i="30"/>
  <c r="Q66" i="30"/>
  <c r="N65" i="30"/>
  <c r="T65" i="30"/>
  <c r="J65" i="30"/>
  <c r="AE66" i="30" l="1"/>
  <c r="I65" i="30"/>
  <c r="O65" i="30"/>
  <c r="Y65" i="30"/>
  <c r="P65" i="30"/>
  <c r="AG65" i="30"/>
  <c r="Q63" i="30"/>
  <c r="AG66" i="30"/>
  <c r="AF66" i="30"/>
  <c r="AP73" i="30"/>
  <c r="AP72" i="30"/>
  <c r="AP75" i="30" l="1"/>
  <c r="F75" i="30" s="1"/>
  <c r="E74" i="30"/>
  <c r="AB75" i="30"/>
  <c r="L75" i="30"/>
  <c r="AA74" i="30"/>
  <c r="K74" i="30"/>
  <c r="U75" i="30"/>
  <c r="T74" i="30"/>
  <c r="S75" i="30"/>
  <c r="R74" i="30"/>
  <c r="Q75" i="30"/>
  <c r="P74" i="30"/>
  <c r="O75" i="30"/>
  <c r="Q72" i="30"/>
  <c r="R75" i="30"/>
  <c r="AG74" i="30"/>
  <c r="Q74" i="30"/>
  <c r="C73" i="30"/>
  <c r="X75" i="30"/>
  <c r="H75" i="30"/>
  <c r="W74" i="30"/>
  <c r="G74" i="30"/>
  <c r="M75" i="30"/>
  <c r="L74" i="30"/>
  <c r="K75" i="30"/>
  <c r="J74" i="30"/>
  <c r="I75" i="30"/>
  <c r="H74" i="30"/>
  <c r="N74" i="30"/>
  <c r="W75" i="30"/>
  <c r="AD75" i="30"/>
  <c r="N75" i="30"/>
  <c r="AC74" i="30"/>
  <c r="M74" i="30"/>
  <c r="AO81" i="30"/>
  <c r="T75" i="30"/>
  <c r="D75" i="30"/>
  <c r="S74" i="30"/>
  <c r="C74" i="30"/>
  <c r="E75" i="30"/>
  <c r="D74" i="30"/>
  <c r="C75" i="30"/>
  <c r="AG75" i="30"/>
  <c r="AF74" i="30"/>
  <c r="G75" i="30"/>
  <c r="AE75" i="30"/>
  <c r="V74" i="30"/>
  <c r="Z75" i="30"/>
  <c r="J75" i="30"/>
  <c r="Y74" i="30"/>
  <c r="I74" i="30"/>
  <c r="AF75" i="30"/>
  <c r="P75" i="30"/>
  <c r="AE74" i="30"/>
  <c r="O74" i="30"/>
  <c r="AC75" i="30"/>
  <c r="AB74" i="30"/>
  <c r="AA75" i="30"/>
  <c r="Z74" i="30"/>
  <c r="Y75" i="30"/>
  <c r="X74" i="30"/>
  <c r="F74" i="30"/>
  <c r="AD74" i="30"/>
  <c r="U74" i="30" l="1"/>
  <c r="V75" i="30"/>
  <c r="AP81" i="30"/>
  <c r="AP82" i="30"/>
  <c r="AP84" i="30" l="1"/>
  <c r="AD84" i="30" l="1"/>
  <c r="N84" i="30"/>
  <c r="AC83" i="30"/>
  <c r="M83" i="30"/>
  <c r="AF84" i="30"/>
  <c r="P84" i="30"/>
  <c r="AE83" i="30"/>
  <c r="O83" i="30"/>
  <c r="AG84" i="30"/>
  <c r="AF83" i="30"/>
  <c r="AE84" i="30"/>
  <c r="AD83" i="30"/>
  <c r="Q81" i="30"/>
  <c r="E84" i="30"/>
  <c r="D83" i="30"/>
  <c r="C84" i="30"/>
  <c r="Z84" i="30"/>
  <c r="J84" i="30"/>
  <c r="Y83" i="30"/>
  <c r="I83" i="30"/>
  <c r="AB84" i="30"/>
  <c r="L84" i="30"/>
  <c r="AA83" i="30"/>
  <c r="K83" i="30"/>
  <c r="Y84" i="30"/>
  <c r="X83" i="30"/>
  <c r="W84" i="30"/>
  <c r="V83" i="30"/>
  <c r="AC84" i="30"/>
  <c r="AB83" i="30"/>
  <c r="K84" i="30"/>
  <c r="R83" i="30"/>
  <c r="V84" i="30"/>
  <c r="F84" i="30"/>
  <c r="U83" i="30"/>
  <c r="E83" i="30"/>
  <c r="X84" i="30"/>
  <c r="H84" i="30"/>
  <c r="W83" i="30"/>
  <c r="G83" i="30"/>
  <c r="Q84" i="30"/>
  <c r="P83" i="30"/>
  <c r="O84" i="30"/>
  <c r="N83" i="30"/>
  <c r="U84" i="30"/>
  <c r="T83" i="30"/>
  <c r="J83" i="30"/>
  <c r="AA84" i="30"/>
  <c r="R84" i="30"/>
  <c r="AG83" i="30"/>
  <c r="Q83" i="30"/>
  <c r="C82" i="30"/>
  <c r="T84" i="30"/>
  <c r="D84" i="30"/>
  <c r="S83" i="30"/>
  <c r="C83" i="30"/>
  <c r="I84" i="30"/>
  <c r="H83" i="30"/>
  <c r="G84" i="30"/>
  <c r="F83" i="30"/>
  <c r="M84" i="30"/>
  <c r="L83" i="30"/>
  <c r="S84" i="30"/>
  <c r="Z83" i="30"/>
</calcChain>
</file>

<file path=xl/sharedStrings.xml><?xml version="1.0" encoding="utf-8"?>
<sst xmlns="http://schemas.openxmlformats.org/spreadsheetml/2006/main" count="1198" uniqueCount="50">
  <si>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</si>
  <si>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</si>
  <si>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</si>
  <si>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</si>
  <si>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</si>
  <si>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●計</t>
    <rPh sb="1" eb="2">
      <t>ケイ</t>
    </rPh>
    <phoneticPr fontId="1"/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</si>
  <si>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</si>
  <si>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</si>
  <si>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</si>
  <si>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～</t>
    <phoneticPr fontId="1"/>
  </si>
  <si>
    <t>休日等取得計画表兼実績表</t>
    <phoneticPr fontId="1"/>
  </si>
  <si>
    <t>判定</t>
    <rPh sb="0" eb="2">
      <t>ハンテイ</t>
    </rPh>
    <phoneticPr fontId="1"/>
  </si>
  <si>
    <t>受注者</t>
    <rPh sb="0" eb="3">
      <t>ジュチュウシャ</t>
    </rPh>
    <phoneticPr fontId="1"/>
  </si>
  <si>
    <t>現場代理人氏名</t>
    <rPh sb="0" eb="5">
      <t>ゲンバダイリニン</t>
    </rPh>
    <rPh sb="5" eb="7">
      <t>シメイ</t>
    </rPh>
    <phoneticPr fontId="1"/>
  </si>
  <si>
    <t>主任（監理）技術者氏名</t>
    <rPh sb="0" eb="2">
      <t>シュニン</t>
    </rPh>
    <rPh sb="3" eb="5">
      <t>カンリ</t>
    </rPh>
    <rPh sb="6" eb="9">
      <t>ギジュツシャ</t>
    </rPh>
    <rPh sb="9" eb="11">
      <t>シメイ</t>
    </rPh>
    <phoneticPr fontId="1"/>
  </si>
  <si>
    <t>●</t>
  </si>
  <si>
    <t>年</t>
    <rPh sb="0" eb="1">
      <t>ネン</t>
    </rPh>
    <phoneticPr fontId="1"/>
  </si>
  <si>
    <t>月</t>
    <rPh sb="0" eb="1">
      <t>ツキ</t>
    </rPh>
    <phoneticPr fontId="1"/>
  </si>
  <si>
    <t>提出日</t>
    <rPh sb="0" eb="2">
      <t>テイシュツ</t>
    </rPh>
    <rPh sb="2" eb="3">
      <t>ビ</t>
    </rPh>
    <phoneticPr fontId="1"/>
  </si>
  <si>
    <t>契約</t>
  </si>
  <si>
    <t>着手</t>
  </si>
  <si>
    <t>工期</t>
  </si>
  <si>
    <t>夏季</t>
  </si>
  <si>
    <t>完了</t>
  </si>
  <si>
    <t>年末</t>
  </si>
  <si>
    <t>年始</t>
  </si>
  <si>
    <t>振替</t>
  </si>
  <si>
    <t>●</t>
    <phoneticPr fontId="1"/>
  </si>
  <si>
    <t>現場閉所日</t>
    <rPh sb="0" eb="2">
      <t>ゲンバ</t>
    </rPh>
    <rPh sb="2" eb="5">
      <t>ヘイショビ</t>
    </rPh>
    <phoneticPr fontId="1"/>
  </si>
  <si>
    <t>×</t>
  </si>
  <si>
    <t>×</t>
    <phoneticPr fontId="1"/>
  </si>
  <si>
    <t>凡例</t>
    <rPh sb="0" eb="2">
      <t>ハンレイ</t>
    </rPh>
    <phoneticPr fontId="1"/>
  </si>
  <si>
    <t>対象外日</t>
    <rPh sb="0" eb="3">
      <t>タイショウガイ</t>
    </rPh>
    <rPh sb="3" eb="4">
      <t>ヒ</t>
    </rPh>
    <phoneticPr fontId="1"/>
  </si>
  <si>
    <t>一時中止</t>
    <rPh sb="0" eb="4">
      <t>イチジチュウシ</t>
    </rPh>
    <phoneticPr fontId="1"/>
  </si>
  <si>
    <t>中止</t>
  </si>
  <si>
    <t>〇</t>
  </si>
  <si>
    <t>〇</t>
    <phoneticPr fontId="1"/>
  </si>
  <si>
    <t>休工日</t>
    <rPh sb="0" eb="2">
      <t>キュウコウ</t>
    </rPh>
    <rPh sb="2" eb="3">
      <t>ヒ</t>
    </rPh>
    <phoneticPr fontId="1"/>
  </si>
  <si>
    <t>〇〇工事</t>
    <rPh sb="2" eb="4">
      <t>コウジ</t>
    </rPh>
    <phoneticPr fontId="1"/>
  </si>
  <si>
    <t>工　期</t>
    <rPh sb="0" eb="1">
      <t>コウ</t>
    </rPh>
    <rPh sb="2" eb="3">
      <t>キ</t>
    </rPh>
    <phoneticPr fontId="1"/>
  </si>
  <si>
    <t>工事名</t>
    <rPh sb="0" eb="3">
      <t>コウジメイ</t>
    </rPh>
    <phoneticPr fontId="1"/>
  </si>
  <si>
    <t>※祝祭日の「〇〇の日」の記載は不要とする。</t>
    <phoneticPr fontId="1"/>
  </si>
  <si>
    <t>工事番号</t>
    <rPh sb="0" eb="4">
      <t>コウジバンゴウ</t>
    </rPh>
    <phoneticPr fontId="1"/>
  </si>
  <si>
    <t>令和６年度　配整○○　第○○号</t>
    <rPh sb="0" eb="2">
      <t>レイワ</t>
    </rPh>
    <rPh sb="3" eb="5">
      <t>ネンド</t>
    </rPh>
    <rPh sb="6" eb="7">
      <t>ハイ</t>
    </rPh>
    <rPh sb="7" eb="8">
      <t>ヒトシ</t>
    </rPh>
    <rPh sb="11" eb="12">
      <t>ダイ</t>
    </rPh>
    <rPh sb="14" eb="15">
      <t>ゴウ</t>
    </rPh>
    <phoneticPr fontId="1"/>
  </si>
  <si>
    <t>【記入例】</t>
    <rPh sb="1" eb="4">
      <t>キニュウレイ</t>
    </rPh>
    <phoneticPr fontId="1"/>
  </si>
  <si>
    <t>広島市水道局週休２日工事試行要領（土木工事及び配管工事）（R6.6）適用工事用</t>
    <rPh sb="0" eb="3">
      <t>ヒロシマシ</t>
    </rPh>
    <rPh sb="3" eb="6">
      <t>スイドウキョク</t>
    </rPh>
    <rPh sb="6" eb="8">
      <t>シュウキュウ</t>
    </rPh>
    <rPh sb="9" eb="10">
      <t>ニチ</t>
    </rPh>
    <rPh sb="10" eb="12">
      <t>コウジ</t>
    </rPh>
    <rPh sb="12" eb="14">
      <t>シコウ</t>
    </rPh>
    <rPh sb="14" eb="16">
      <t>ヨウリョウ</t>
    </rPh>
    <rPh sb="17" eb="19">
      <t>ドボク</t>
    </rPh>
    <rPh sb="19" eb="21">
      <t>コウジ</t>
    </rPh>
    <rPh sb="21" eb="22">
      <t>オヨ</t>
    </rPh>
    <rPh sb="23" eb="27">
      <t>ハイカンコウジ</t>
    </rPh>
    <rPh sb="34" eb="36">
      <t>テキヨウ</t>
    </rPh>
    <rPh sb="36" eb="39">
      <t>コウジヨウ</t>
    </rPh>
    <phoneticPr fontId="1"/>
  </si>
  <si>
    <t>実績／計画</t>
    <rPh sb="0" eb="2">
      <t>ジッセキ</t>
    </rPh>
    <rPh sb="3" eb="5">
      <t>ケイカク</t>
    </rPh>
    <phoneticPr fontId="1"/>
  </si>
  <si>
    <t>※現場閉所日実績とは、対象期間内に現場閉所日として取得した土日及び振替日をいう。</t>
    <rPh sb="1" eb="3">
      <t>ゲンバ</t>
    </rPh>
    <rPh sb="3" eb="5">
      <t>ヘイショ</t>
    </rPh>
    <rPh sb="5" eb="6">
      <t>ビ</t>
    </rPh>
    <rPh sb="6" eb="8">
      <t>ジッセキ</t>
    </rPh>
    <rPh sb="11" eb="13">
      <t>タイショウ</t>
    </rPh>
    <rPh sb="13" eb="15">
      <t>キカン</t>
    </rPh>
    <rPh sb="15" eb="16">
      <t>ナイ</t>
    </rPh>
    <rPh sb="17" eb="19">
      <t>ゲンバ</t>
    </rPh>
    <rPh sb="19" eb="22">
      <t>ヘイショヒ</t>
    </rPh>
    <rPh sb="25" eb="27">
      <t>シュトク</t>
    </rPh>
    <rPh sb="29" eb="31">
      <t>ドニチ</t>
    </rPh>
    <rPh sb="31" eb="32">
      <t>オヨ</t>
    </rPh>
    <rPh sb="33" eb="35">
      <t>フリカエ</t>
    </rPh>
    <rPh sb="35" eb="36">
      <t>ビ</t>
    </rPh>
    <phoneticPr fontId="1"/>
  </si>
  <si>
    <t>現場閉所達成率</t>
    <rPh sb="0" eb="2">
      <t>ゲンバ</t>
    </rPh>
    <rPh sb="2" eb="4">
      <t>ヘイショ</t>
    </rPh>
    <rPh sb="4" eb="6">
      <t>タッセイ</t>
    </rPh>
    <rPh sb="6" eb="7">
      <t>リツ</t>
    </rPh>
    <phoneticPr fontId="1"/>
  </si>
  <si>
    <r>
      <t>現場閉所達成率＝「</t>
    </r>
    <r>
      <rPr>
        <b/>
        <u/>
        <sz val="12"/>
        <color theme="1"/>
        <rFont val="BIZ UDゴシック"/>
        <family val="3"/>
        <charset val="128"/>
      </rPr>
      <t>現場閉所日実績の</t>
    </r>
    <r>
      <rPr>
        <b/>
        <sz val="12"/>
        <color theme="1"/>
        <rFont val="BIZ UDゴシック"/>
        <family val="3"/>
        <charset val="128"/>
      </rPr>
      <t>累計日数」／「対象期間内の土日の累計日数」</t>
    </r>
    <rPh sb="0" eb="2">
      <t>ゲンバ</t>
    </rPh>
    <rPh sb="2" eb="4">
      <t>ヘイショ</t>
    </rPh>
    <rPh sb="4" eb="6">
      <t>タッセイ</t>
    </rPh>
    <rPh sb="6" eb="7">
      <t>リツ</t>
    </rPh>
    <rPh sb="9" eb="11">
      <t>ゲンバ</t>
    </rPh>
    <rPh sb="11" eb="13">
      <t>ヘイショ</t>
    </rPh>
    <rPh sb="13" eb="14">
      <t>ヒ</t>
    </rPh>
    <rPh sb="14" eb="16">
      <t>ジッセキ</t>
    </rPh>
    <rPh sb="17" eb="19">
      <t>ルイケイ</t>
    </rPh>
    <rPh sb="19" eb="21">
      <t>ニッスウ</t>
    </rPh>
    <rPh sb="24" eb="26">
      <t>タイショウ</t>
    </rPh>
    <rPh sb="26" eb="28">
      <t>キカン</t>
    </rPh>
    <rPh sb="28" eb="29">
      <t>ナイ</t>
    </rPh>
    <rPh sb="30" eb="32">
      <t>ドニチ</t>
    </rPh>
    <rPh sb="33" eb="35">
      <t>ルイケイ</t>
    </rPh>
    <rPh sb="35" eb="37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</si>
</sst>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aaa"/>
    <numFmt numFmtId="178" formatCode="0;[Red]0"/>
    <numFmt numFmtId="179" formatCode="m/d"/>
    <numFmt numFmtId="180" formatCode="d"/>
    <numFmt numFmtId="181" formatCode="&quot;Ｎｏ．&quot;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0000FF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20"/>
      <color rgb="FFFF0000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Fill="1" applyAlignment="1">
      <alignment horizontal="left" vertical="center"/>
    </xf>
    <xf numFmtId="58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58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10" fillId="0" borderId="29" xfId="0" applyNumberFormat="1" applyFont="1" applyFill="1" applyBorder="1" applyAlignment="1">
      <alignment horizontal="center" vertical="center" shrinkToFit="1"/>
    </xf>
    <xf numFmtId="179" fontId="10" fillId="0" borderId="23" xfId="0" applyNumberFormat="1" applyFont="1" applyFill="1" applyBorder="1" applyAlignment="1">
      <alignment horizontal="center" vertical="center" shrinkToFit="1"/>
    </xf>
    <xf numFmtId="179" fontId="14" fillId="0" borderId="29" xfId="0" applyNumberFormat="1" applyFont="1" applyFill="1" applyBorder="1" applyAlignment="1">
      <alignment vertical="center" shrinkToFit="1"/>
    </xf>
    <xf numFmtId="179" fontId="10" fillId="0" borderId="29" xfId="0" quotePrefix="1" applyNumberFormat="1" applyFont="1" applyFill="1" applyBorder="1" applyAlignment="1">
      <alignment horizontal="center" vertical="center" shrinkToFit="1"/>
    </xf>
    <xf numFmtId="179" fontId="10" fillId="0" borderId="16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textRotation="255" shrinkToFit="1"/>
    </xf>
    <xf numFmtId="0" fontId="4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4" fillId="0" borderId="0" xfId="0" applyNumberFormat="1" applyFo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vertical="center" textRotation="255" shrinkToFit="1"/>
    </xf>
    <xf numFmtId="0" fontId="16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180" fontId="4" fillId="0" borderId="1" xfId="0" applyNumberFormat="1" applyFont="1" applyFill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vertical="center"/>
    </xf>
    <xf numFmtId="0" fontId="4" fillId="7" borderId="7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58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58" fontId="11" fillId="0" borderId="0" xfId="0" applyNumberFormat="1" applyFont="1" applyFill="1" applyBorder="1" applyAlignment="1">
      <alignment vertical="center"/>
    </xf>
    <xf numFmtId="181" fontId="8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9" fillId="5" borderId="27" xfId="0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0" fontId="7" fillId="0" borderId="4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vertical="center"/>
    </xf>
    <xf numFmtId="0" fontId="9" fillId="0" borderId="43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>
      <alignment vertical="center"/>
    </xf>
    <xf numFmtId="0" fontId="11" fillId="0" borderId="0" xfId="0" applyFont="1" applyBorder="1" applyAlignment="1">
      <alignment vertical="center"/>
    </xf>
    <xf numFmtId="178" fontId="15" fillId="0" borderId="35" xfId="0" applyNumberFormat="1" applyFont="1" applyFill="1" applyBorder="1" applyAlignment="1">
      <alignment vertical="center" textRotation="255" shrinkToFit="1"/>
    </xf>
    <xf numFmtId="178" fontId="15" fillId="0" borderId="49" xfId="0" applyNumberFormat="1" applyFont="1" applyFill="1" applyBorder="1" applyAlignment="1">
      <alignment vertical="center" textRotation="255" shrinkToFit="1"/>
    </xf>
    <xf numFmtId="178" fontId="15" fillId="0" borderId="35" xfId="0" applyNumberFormat="1" applyFont="1" applyFill="1" applyBorder="1" applyAlignment="1">
      <alignment horizontal="center" vertical="center" textRotation="255" shrinkToFit="1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vertical="center" textRotation="255" shrinkToFit="1"/>
    </xf>
    <xf numFmtId="0" fontId="4" fillId="2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Border="1">
      <alignment vertical="center"/>
    </xf>
    <xf numFmtId="0" fontId="18" fillId="0" borderId="0" xfId="0" applyFont="1" applyFill="1" applyAlignment="1">
      <alignment horizontal="left" vertical="center"/>
    </xf>
    <xf numFmtId="181" fontId="8" fillId="0" borderId="0" xfId="0" applyNumberFormat="1" applyFont="1" applyBorder="1" applyAlignment="1">
      <alignment horizontal="right" vertical="center"/>
    </xf>
    <xf numFmtId="181" fontId="8" fillId="0" borderId="0" xfId="0" applyNumberFormat="1" applyFont="1" applyBorder="1" applyAlignment="1">
      <alignment horizontal="right" vertical="center"/>
    </xf>
    <xf numFmtId="0" fontId="22" fillId="0" borderId="0" xfId="0" applyFont="1" applyFill="1">
      <alignment vertical="center"/>
    </xf>
    <xf numFmtId="0" fontId="4" fillId="2" borderId="12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left" vertical="center" indent="2"/>
    </xf>
    <xf numFmtId="0" fontId="12" fillId="4" borderId="28" xfId="0" applyFont="1" applyFill="1" applyBorder="1" applyAlignment="1">
      <alignment horizontal="left" vertical="center" indent="2"/>
    </xf>
    <xf numFmtId="0" fontId="12" fillId="7" borderId="40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58" fontId="12" fillId="4" borderId="41" xfId="0" applyNumberFormat="1" applyFont="1" applyFill="1" applyBorder="1" applyAlignment="1">
      <alignment horizontal="center" vertical="center"/>
    </xf>
    <xf numFmtId="58" fontId="12" fillId="4" borderId="42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181" fontId="8" fillId="0" borderId="0" xfId="0" applyNumberFormat="1" applyFont="1" applyBorder="1" applyAlignment="1">
      <alignment horizontal="right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 indent="2"/>
    </xf>
    <xf numFmtId="0" fontId="12" fillId="4" borderId="13" xfId="0" applyFont="1" applyFill="1" applyBorder="1" applyAlignment="1">
      <alignment horizontal="left" vertical="center" indent="2"/>
    </xf>
    <xf numFmtId="0" fontId="12" fillId="7" borderId="44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58" fontId="11" fillId="4" borderId="47" xfId="0" applyNumberFormat="1" applyFont="1" applyFill="1" applyBorder="1" applyAlignment="1">
      <alignment horizontal="center" vertical="center"/>
    </xf>
    <xf numFmtId="58" fontId="11" fillId="4" borderId="45" xfId="0" applyNumberFormat="1" applyFont="1" applyFill="1" applyBorder="1" applyAlignment="1">
      <alignment horizontal="center" vertical="center"/>
    </xf>
    <xf numFmtId="58" fontId="11" fillId="4" borderId="46" xfId="0" applyNumberFormat="1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3" borderId="11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center" vertical="center" textRotation="255" shrinkToFit="1"/>
    </xf>
    <xf numFmtId="0" fontId="4" fillId="7" borderId="22" xfId="0" applyFont="1" applyFill="1" applyBorder="1" applyAlignment="1">
      <alignment horizontal="center" vertical="center" textRotation="255" shrinkToFit="1"/>
    </xf>
    <xf numFmtId="0" fontId="4" fillId="7" borderId="11" xfId="0" applyFont="1" applyFill="1" applyBorder="1" applyAlignment="1">
      <alignment horizontal="center" vertical="center" textRotation="255" shrinkToFit="1"/>
    </xf>
    <xf numFmtId="176" fontId="4" fillId="2" borderId="54" xfId="0" applyNumberFormat="1" applyFont="1" applyFill="1" applyBorder="1" applyAlignment="1">
      <alignment horizontal="center" vertical="center" shrinkToFit="1"/>
    </xf>
    <xf numFmtId="176" fontId="4" fillId="2" borderId="17" xfId="0" applyNumberFormat="1" applyFont="1" applyFill="1" applyBorder="1" applyAlignment="1">
      <alignment horizontal="center" vertical="center" shrinkToFit="1"/>
    </xf>
    <xf numFmtId="176" fontId="4" fillId="3" borderId="54" xfId="0" applyNumberFormat="1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textRotation="255"/>
    </xf>
    <xf numFmtId="179" fontId="21" fillId="6" borderId="23" xfId="0" applyNumberFormat="1" applyFont="1" applyFill="1" applyBorder="1" applyAlignment="1">
      <alignment horizontal="center" vertical="center" shrinkToFit="1"/>
    </xf>
    <xf numFmtId="179" fontId="21" fillId="6" borderId="55" xfId="0" applyNumberFormat="1" applyFont="1" applyFill="1" applyBorder="1" applyAlignment="1">
      <alignment horizontal="center" vertical="center" shrinkToFit="1"/>
    </xf>
    <xf numFmtId="179" fontId="21" fillId="6" borderId="24" xfId="0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 indent="1"/>
    </xf>
    <xf numFmtId="0" fontId="20" fillId="4" borderId="21" xfId="0" applyFont="1" applyFill="1" applyBorder="1" applyAlignment="1">
      <alignment horizontal="left" wrapText="1" indent="1"/>
    </xf>
    <xf numFmtId="0" fontId="8" fillId="0" borderId="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 indent="2"/>
    </xf>
    <xf numFmtId="0" fontId="12" fillId="0" borderId="28" xfId="0" applyFont="1" applyFill="1" applyBorder="1" applyAlignment="1">
      <alignment horizontal="left" vertical="center" indent="2"/>
    </xf>
    <xf numFmtId="58" fontId="12" fillId="0" borderId="41" xfId="0" applyNumberFormat="1" applyFont="1" applyFill="1" applyBorder="1" applyAlignment="1">
      <alignment horizontal="center" vertical="center"/>
    </xf>
    <xf numFmtId="58" fontId="12" fillId="0" borderId="4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2"/>
    </xf>
  </cellXfs>
  <cellStyles count="2">
    <cellStyle name="パーセント" xfId="1" builtinId="5"/>
    <cellStyle name="標準" xfId="0" builtinId="0"/>
  </cellStyles>
  <dxfs count="14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FFCC"/>
      <color rgb="FF0000FF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179295</xdr:colOff>
      <xdr:row>17</xdr:row>
      <xdr:rowOff>22412</xdr:rowOff>
    </xdr:from>
    <xdr:to>
      <xdr:col>30</xdr:col>
      <xdr:colOff>100853</xdr:colOff>
      <xdr:row>18</xdr:row>
      <xdr:rowOff>123267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2AE27A73-1B1F-492F-81DD-D30063313485}"/>
            </a:ext>
          </a:extLst>
        </xdr:cNvPr>
        <xdr:cNvSpPr/>
      </xdr:nvSpPr>
      <xdr:spPr>
        <a:xfrm>
          <a:off x="8135471" y="3664324"/>
          <a:ext cx="1490382" cy="268943"/>
        </a:xfrm>
        <a:prstGeom prst="borderCallout1">
          <a:avLst>
            <a:gd name="adj1" fmla="val 100893"/>
            <a:gd name="adj2" fmla="val 610"/>
            <a:gd name="adj3" fmla="val 270833"/>
            <a:gd name="adj4" fmla="val -19663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振替前の閉所予定日</a:t>
          </a:r>
        </a:p>
      </xdr:txBody>
    </xdr:sp>
    <xdr:clientData/>
  </xdr:twoCellAnchor>
  <xdr:twoCellAnchor>
    <xdr:from>
      <xdr:col>3</xdr:col>
      <xdr:colOff>114300</xdr:colOff>
      <xdr:row>62</xdr:row>
      <xdr:rowOff>28575</xdr:rowOff>
    </xdr:from>
    <xdr:to>
      <xdr:col>16</xdr:col>
      <xdr:colOff>28575</xdr:colOff>
      <xdr:row>63</xdr:row>
      <xdr:rowOff>140634</xdr:rowOff>
    </xdr:to>
    <xdr:sp macro="" textlink="">
      <xdr:nvSpPr>
        <xdr:cNvPr id="19" name="吹き出し: 線 18">
          <a:extLst>
            <a:ext uri="{FF2B5EF4-FFF2-40B4-BE49-F238E27FC236}">
              <a16:creationId xmlns:a16="http://schemas.microsoft.com/office/drawing/2014/main" id="{9067B845-1515-4AD2-BA20-09AC60884A78}"/>
            </a:ext>
          </a:extLst>
        </xdr:cNvPr>
        <xdr:cNvSpPr/>
      </xdr:nvSpPr>
      <xdr:spPr>
        <a:xfrm>
          <a:off x="1171575" y="13125450"/>
          <a:ext cx="4000500" cy="283509"/>
        </a:xfrm>
        <a:prstGeom prst="borderCallout1">
          <a:avLst>
            <a:gd name="adj1" fmla="val 100893"/>
            <a:gd name="adj2" fmla="val 610"/>
            <a:gd name="adj3" fmla="val 257480"/>
            <a:gd name="adj4" fmla="val 8568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月～</a:t>
          </a:r>
          <a:r>
            <a:rPr kumimoji="0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金の間で３日以上の振替は監督が認める場合に限る</a:t>
          </a:r>
          <a:endParaRPr kumimoji="1"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235322</xdr:colOff>
      <xdr:row>62</xdr:row>
      <xdr:rowOff>30255</xdr:rowOff>
    </xdr:from>
    <xdr:to>
      <xdr:col>29</xdr:col>
      <xdr:colOff>106454</xdr:colOff>
      <xdr:row>63</xdr:row>
      <xdr:rowOff>131109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C9B53C2E-FBFD-43B4-8F0A-7D40C1EC1D4A}"/>
            </a:ext>
          </a:extLst>
        </xdr:cNvPr>
        <xdr:cNvSpPr/>
      </xdr:nvSpPr>
      <xdr:spPr>
        <a:xfrm>
          <a:off x="7877734" y="13286814"/>
          <a:ext cx="1439955" cy="268942"/>
        </a:xfrm>
        <a:prstGeom prst="borderCallout1">
          <a:avLst>
            <a:gd name="adj1" fmla="val 100893"/>
            <a:gd name="adj2" fmla="val 100254"/>
            <a:gd name="adj3" fmla="val 313578"/>
            <a:gd name="adj4" fmla="val 128875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年末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なので対象</a:t>
          </a:r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28</xdr:col>
      <xdr:colOff>224117</xdr:colOff>
      <xdr:row>6</xdr:row>
      <xdr:rowOff>11209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27CAAB1B-5CB8-41B6-A545-288A6C2E28C6}"/>
            </a:ext>
          </a:extLst>
        </xdr:cNvPr>
        <xdr:cNvSpPr/>
      </xdr:nvSpPr>
      <xdr:spPr>
        <a:xfrm>
          <a:off x="6073588" y="1367118"/>
          <a:ext cx="3048000" cy="268944"/>
        </a:xfrm>
        <a:prstGeom prst="borderCallout1">
          <a:avLst>
            <a:gd name="adj1" fmla="val 100893"/>
            <a:gd name="adj2" fmla="val 610"/>
            <a:gd name="adj3" fmla="val 45835"/>
            <a:gd name="adj4" fmla="val -31877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工期を入力するとカレンダーが作成されます</a:t>
          </a:r>
        </a:p>
      </xdr:txBody>
    </xdr:sp>
    <xdr:clientData/>
  </xdr:twoCellAnchor>
  <xdr:twoCellAnchor>
    <xdr:from>
      <xdr:col>5</xdr:col>
      <xdr:colOff>168088</xdr:colOff>
      <xdr:row>17</xdr:row>
      <xdr:rowOff>44824</xdr:rowOff>
    </xdr:from>
    <xdr:to>
      <xdr:col>14</xdr:col>
      <xdr:colOff>44823</xdr:colOff>
      <xdr:row>18</xdr:row>
      <xdr:rowOff>145679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5279AC22-332D-4B63-B2D6-D5E21D9AAA8F}"/>
            </a:ext>
          </a:extLst>
        </xdr:cNvPr>
        <xdr:cNvSpPr/>
      </xdr:nvSpPr>
      <xdr:spPr>
        <a:xfrm>
          <a:off x="1848970" y="4000500"/>
          <a:ext cx="2700618" cy="268944"/>
        </a:xfrm>
        <a:prstGeom prst="borderCallout1">
          <a:avLst>
            <a:gd name="adj1" fmla="val 100893"/>
            <a:gd name="adj2" fmla="val 610"/>
            <a:gd name="adj3" fmla="val 391666"/>
            <a:gd name="adj4" fmla="val -21441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着手日直後も振替可</a:t>
          </a:r>
          <a:r>
            <a:rPr kumimoji="1" lang="en-US" altLang="ja-JP" sz="1100" b="1">
              <a:solidFill>
                <a:srgbClr val="FF0000"/>
              </a:solidFill>
            </a:rPr>
            <a:t>※R5.5</a:t>
          </a:r>
          <a:r>
            <a:rPr kumimoji="1" lang="ja-JP" altLang="en-US" sz="1100" b="1">
              <a:solidFill>
                <a:srgbClr val="FF0000"/>
              </a:solidFill>
            </a:rPr>
            <a:t>要領以降</a:t>
          </a:r>
        </a:p>
      </xdr:txBody>
    </xdr:sp>
    <xdr:clientData/>
  </xdr:twoCellAnchor>
  <xdr:twoCellAnchor>
    <xdr:from>
      <xdr:col>4</xdr:col>
      <xdr:colOff>123264</xdr:colOff>
      <xdr:row>71</xdr:row>
      <xdr:rowOff>22412</xdr:rowOff>
    </xdr:from>
    <xdr:to>
      <xdr:col>12</xdr:col>
      <xdr:colOff>246530</xdr:colOff>
      <xdr:row>72</xdr:row>
      <xdr:rowOff>123265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C678EF16-CBBA-4E63-9FCD-3B04233C2283}"/>
            </a:ext>
          </a:extLst>
        </xdr:cNvPr>
        <xdr:cNvSpPr/>
      </xdr:nvSpPr>
      <xdr:spPr>
        <a:xfrm>
          <a:off x="1490382" y="15139147"/>
          <a:ext cx="2633383" cy="268942"/>
        </a:xfrm>
        <a:prstGeom prst="borderCallout1">
          <a:avLst>
            <a:gd name="adj1" fmla="val 100893"/>
            <a:gd name="adj2" fmla="val 100254"/>
            <a:gd name="adj3" fmla="val 384411"/>
            <a:gd name="adj4" fmla="val 131158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完了日直前も振替可</a:t>
          </a:r>
          <a:r>
            <a:rPr kumimoji="1"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※R5.5</a:t>
          </a:r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要領以降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285F0-E0BA-421D-9E26-5FAD564484D4}">
  <sheetPr>
    <tabColor rgb="FFFF0000"/>
    <pageSetUpPr fitToPage="1"/>
  </sheetPr>
  <dimension ref="A1:AP91"/>
  <sheetViews>
    <sheetView tabSelected="1" view="pageBreakPreview" zoomScale="85" zoomScaleNormal="70" zoomScaleSheetLayoutView="85" workbookViewId="0">
      <selection activeCell="B1" sqref="B1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7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4.75" customHeight="1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T1" s="1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92">
        <v>1</v>
      </c>
      <c r="AK1" s="92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T2" s="82" t="s">
        <v>44</v>
      </c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78"/>
      <c r="AK3" s="78"/>
    </row>
    <row r="4" spans="1:42" ht="20.25" customHeight="1" thickBot="1" x14ac:dyDescent="0.2">
      <c r="B4" s="93" t="s">
        <v>42</v>
      </c>
      <c r="C4" s="94"/>
      <c r="D4" s="95" t="s">
        <v>43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  <c r="R4" s="97" t="s">
        <v>18</v>
      </c>
      <c r="S4" s="98"/>
      <c r="T4" s="99">
        <v>45665</v>
      </c>
      <c r="U4" s="100"/>
      <c r="V4" s="100"/>
      <c r="W4" s="100"/>
      <c r="X4" s="100"/>
      <c r="Y4" s="101"/>
      <c r="Z4" s="49"/>
      <c r="AA4" s="49"/>
      <c r="AB4" s="49"/>
      <c r="AC4" s="49"/>
      <c r="AD4" s="49"/>
      <c r="AE4" s="4"/>
      <c r="AF4" s="4"/>
      <c r="AG4" s="4"/>
      <c r="AI4" s="102" t="s">
        <v>31</v>
      </c>
      <c r="AJ4" s="103"/>
      <c r="AK4" s="104"/>
    </row>
    <row r="5" spans="1:42" ht="20.25" customHeight="1" x14ac:dyDescent="0.15">
      <c r="B5" s="83" t="s">
        <v>40</v>
      </c>
      <c r="C5" s="84"/>
      <c r="D5" s="85" t="s">
        <v>38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87" t="s">
        <v>39</v>
      </c>
      <c r="C6" s="88"/>
      <c r="D6" s="89">
        <v>45446</v>
      </c>
      <c r="E6" s="89"/>
      <c r="F6" s="89"/>
      <c r="G6" s="89"/>
      <c r="H6" s="89"/>
      <c r="I6" s="89"/>
      <c r="J6" s="53" t="s">
        <v>9</v>
      </c>
      <c r="K6" s="89">
        <v>45683</v>
      </c>
      <c r="L6" s="89"/>
      <c r="M6" s="89"/>
      <c r="N6" s="89"/>
      <c r="O6" s="89"/>
      <c r="P6" s="90"/>
      <c r="AI6" s="56" t="s">
        <v>36</v>
      </c>
      <c r="AJ6" s="52" t="s">
        <v>37</v>
      </c>
      <c r="AK6" s="57"/>
    </row>
    <row r="7" spans="1:42" ht="20.25" customHeight="1" thickBot="1" x14ac:dyDescent="0.2">
      <c r="B7" s="75"/>
      <c r="C7" s="75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1">
        <f>YEAR(D6)</f>
        <v>2024</v>
      </c>
      <c r="R9" s="91"/>
      <c r="S9" s="91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5" t="s">
        <v>7</v>
      </c>
      <c r="AI9" s="106"/>
      <c r="AJ9" s="111" t="s">
        <v>6</v>
      </c>
      <c r="AK9" s="112"/>
    </row>
    <row r="10" spans="1:42" ht="13.5" customHeight="1" x14ac:dyDescent="0.15">
      <c r="B10" s="35" t="s">
        <v>0</v>
      </c>
      <c r="C10" s="117">
        <f>MONTH(D6)</f>
        <v>6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107"/>
      <c r="AI10" s="108"/>
      <c r="AJ10" s="113"/>
      <c r="AK10" s="114"/>
    </row>
    <row r="11" spans="1:42" x14ac:dyDescent="0.15">
      <c r="B11" s="36" t="s">
        <v>1</v>
      </c>
      <c r="C11" s="32" t="str">
        <f>IF($AP12&lt;$D$6,"",IF($AP12&gt;$K$6,"",($AP12)))</f>
        <v/>
      </c>
      <c r="D11" s="32" t="str">
        <f>IF($AP12+1&lt;$D$6,"",IF($AP12+1&gt;$K$6,"",($AP12+1)))</f>
        <v/>
      </c>
      <c r="E11" s="32">
        <f>IF($AP12+2&lt;$D$6,"",IF($AP12+2&gt;$K$6,"",($AP12+2)))</f>
        <v>45446</v>
      </c>
      <c r="F11" s="32">
        <f>IF($AP12+3&lt;$D$6,"",IF($AP12+3&gt;$K$6,"",($AP12+3)))</f>
        <v>45447</v>
      </c>
      <c r="G11" s="32">
        <f>IF($AP12+4&lt;$D$6,"",IF($AP12+4&gt;$K$6,"",($AP12+4)))</f>
        <v>45448</v>
      </c>
      <c r="H11" s="32">
        <f>IF($AP12+5&lt;$D$6,"",IF($AP12+5&gt;$K$6,"",($AP12+5)))</f>
        <v>45449</v>
      </c>
      <c r="I11" s="32">
        <f>IF($AP12+6&lt;$D$6,"",IF($AP12+6&gt;$K$6,"",($AP12+6)))</f>
        <v>45450</v>
      </c>
      <c r="J11" s="32">
        <f>IF($AP12+7&lt;$D$6,"",IF($AP12+7&gt;$K$6,"",($AP12+7)))</f>
        <v>45451</v>
      </c>
      <c r="K11" s="32">
        <f>IF($AP12+8&lt;$D$6,"",IF($AP12+8&gt;$K$6,"",($AP12+8)))</f>
        <v>45452</v>
      </c>
      <c r="L11" s="32">
        <f>IF($AP12+9&lt;$D$6,"",IF($AP12+9&gt;$K$6,"",($AP12+9)))</f>
        <v>45453</v>
      </c>
      <c r="M11" s="32">
        <f>IF($AP12+10&lt;$D$6,"",IF($AP12+10&gt;$K$6,"",($AP12+10)))</f>
        <v>45454</v>
      </c>
      <c r="N11" s="32">
        <f>IF($AP12+11&lt;$D$6,"",IF($AP12+11&gt;$K$6,"",($AP12+11)))</f>
        <v>45455</v>
      </c>
      <c r="O11" s="32">
        <f>IF($AP12+12&lt;$D$6,"",IF($AP12+12&gt;$K$6,"",($AP12+12)))</f>
        <v>45456</v>
      </c>
      <c r="P11" s="32">
        <f>IF($AP12+13&lt;$D$6,"",IF($AP12+13&gt;$K$6,"",($AP12+13)))</f>
        <v>45457</v>
      </c>
      <c r="Q11" s="32">
        <f>IF($AP12+14&lt;$D$6,"",IF($AP12+14&gt;$K$6,"",($AP12+14)))</f>
        <v>45458</v>
      </c>
      <c r="R11" s="32">
        <f>IF($AP12+15&lt;$D$6,"",IF($AP12+15&gt;$K$6,"",($AP12+15)))</f>
        <v>45459</v>
      </c>
      <c r="S11" s="32">
        <f>IF($AP12+16&lt;$D$6,"",IF($AP12+16&gt;$K$6,"",($AP12+16)))</f>
        <v>45460</v>
      </c>
      <c r="T11" s="32">
        <f>IF($AP12+17&lt;$D$6,"",IF($AP12+17&gt;$K$6,"",($AP12+17)))</f>
        <v>45461</v>
      </c>
      <c r="U11" s="32">
        <f>IF($AP12+18&lt;$D$6,"",IF($AP12+18&gt;$K$6,"",($AP12+18)))</f>
        <v>45462</v>
      </c>
      <c r="V11" s="32">
        <f>IF($AP12+19&lt;$D$6,"",IF($AP12+19&gt;$K$6,"",($AP12+19)))</f>
        <v>45463</v>
      </c>
      <c r="W11" s="32">
        <f>IF($AP12+20&lt;$D$6,"",IF($AP12+20&gt;$K$6,"",($AP12+20)))</f>
        <v>45464</v>
      </c>
      <c r="X11" s="32">
        <f>IF($AP12+21&lt;$D$6,"",IF($AP12+21&gt;$K$6,"",($AP12+21)))</f>
        <v>45465</v>
      </c>
      <c r="Y11" s="32">
        <f>IF($AP12+22&lt;$D$6,"",IF($AP12+22&gt;$K$6,"",($AP12+22)))</f>
        <v>45466</v>
      </c>
      <c r="Z11" s="32">
        <f>IF($AP12+23&lt;$D$6,"",IF($AP12+23&gt;$K$6,"",($AP12+23)))</f>
        <v>45467</v>
      </c>
      <c r="AA11" s="32">
        <f>IF($AP12+24&lt;$D$6,"",IF($AP12+24&gt;$K$6,"",($AP12+24)))</f>
        <v>45468</v>
      </c>
      <c r="AB11" s="32">
        <f>IF($AP12+25&lt;$D$6,"",IF($AP12+25&gt;$K$6,"",($AP12+25)))</f>
        <v>45469</v>
      </c>
      <c r="AC11" s="32">
        <f>IF($AP12+26&lt;$D$6,"",IF($AP12+26&gt;$K$6,"",($AP12+26)))</f>
        <v>45470</v>
      </c>
      <c r="AD11" s="32">
        <f>IF($AP12+27&lt;$D$6,"",IF($AP12+27&gt;$K$6,"",($AP12+27)))</f>
        <v>45471</v>
      </c>
      <c r="AE11" s="32">
        <f>IF($AP12+28="","",IF(DAY($AP12+28)&lt;4,"",IF($AP12+28&lt;$D$6,"",IF($AP12+28&gt;$K$6,"",($AP12+28)))))</f>
        <v>45472</v>
      </c>
      <c r="AF11" s="32">
        <f>IF($AP12+29="","",IF(DAY($AP12+29)&lt;4,"",IF($AP12+29&lt;$D$6,"",IF($AP12+29&gt;$K$6,"",($AP12+29)))))</f>
        <v>45473</v>
      </c>
      <c r="AG11" s="32" t="str">
        <f>IF($AP12+30="","",IF(DAY($AP12+30)&lt;4,"",IF($AP12+30&lt;$D$6,"",IF($AP12+30&gt;$K$6,"",($AP12+30)))))</f>
        <v/>
      </c>
      <c r="AH11" s="109"/>
      <c r="AI11" s="110"/>
      <c r="AJ11" s="115"/>
      <c r="AK11" s="116"/>
    </row>
    <row r="12" spans="1:42" ht="13.5" customHeight="1" x14ac:dyDescent="0.15">
      <c r="B12" s="36" t="s">
        <v>3</v>
      </c>
      <c r="C12" s="14" t="str">
        <f>IF($AP12&lt;$D$6,"",IF($AP12&gt;$K$6,"",($AP12)))</f>
        <v/>
      </c>
      <c r="D12" s="14" t="str">
        <f>IF($AP12+1&lt;$D$6,"",IF($AP12+1&gt;$K$6,"",($AP12+1)))</f>
        <v/>
      </c>
      <c r="E12" s="14">
        <f>IF($AP12+2&lt;$D$6,"",IF($AP12+2&gt;$K$6,"",($AP12+2)))</f>
        <v>45446</v>
      </c>
      <c r="F12" s="14">
        <f>IF($AP12+3&lt;$D$6,"",IF($AP12+3&gt;$K$6,"",($AP12+3)))</f>
        <v>45447</v>
      </c>
      <c r="G12" s="14">
        <f>IF($AP12+4&lt;$D$6,"",IF($AP12+4&gt;$K$6,"",($AP12+4)))</f>
        <v>45448</v>
      </c>
      <c r="H12" s="14">
        <f>IF($AP12+5&lt;$D$6,"",IF($AP12+5&gt;$K$6,"",($AP12+5)))</f>
        <v>45449</v>
      </c>
      <c r="I12" s="14">
        <f>IF($AP12+6&lt;$D$6,"",IF($AP12+6&gt;$K$6,"",($AP12+6)))</f>
        <v>45450</v>
      </c>
      <c r="J12" s="14">
        <f>IF($AP12+7&lt;$D$6,"",IF($AP12+7&gt;$K$6,"",($AP12+7)))</f>
        <v>45451</v>
      </c>
      <c r="K12" s="14">
        <f>IF($AP12+8&lt;$D$6,"",IF($AP12+8&gt;$K$6,"",($AP12+8)))</f>
        <v>45452</v>
      </c>
      <c r="L12" s="14">
        <f>IF($AP12+9&lt;$D$6,"",IF($AP12+9&gt;$K$6,"",($AP12+9)))</f>
        <v>45453</v>
      </c>
      <c r="M12" s="14">
        <f>IF($AP12+10&lt;$D$6,"",IF($AP12+10&gt;$K$6,"",($AP12+10)))</f>
        <v>45454</v>
      </c>
      <c r="N12" s="14">
        <f>IF($AP12+11&lt;$D$6,"",IF($AP12+11&gt;$K$6,"",($AP12+11)))</f>
        <v>45455</v>
      </c>
      <c r="O12" s="14">
        <f>IF($AP12+12&lt;$D$6,"",IF($AP12+12&gt;$K$6,"",($AP12+12)))</f>
        <v>45456</v>
      </c>
      <c r="P12" s="14">
        <f>IF($AP12+13&lt;$D$6,"",IF($AP12+13&gt;$K$6,"",($AP12+13)))</f>
        <v>45457</v>
      </c>
      <c r="Q12" s="14">
        <f>IF($AP12+14&lt;$D$6,"",IF($AP12+14&gt;$K$6,"",($AP12+14)))</f>
        <v>45458</v>
      </c>
      <c r="R12" s="14">
        <f>IF($AP12+15&lt;$D$6,"",IF($AP12+15&gt;$K$6,"",($AP12+15)))</f>
        <v>45459</v>
      </c>
      <c r="S12" s="14">
        <f>IF($AP12+16&lt;$D$6,"",IF($AP12+16&gt;$K$6,"",($AP12+16)))</f>
        <v>45460</v>
      </c>
      <c r="T12" s="14">
        <f>IF($AP12+17&lt;$D$6,"",IF($AP12+17&gt;$K$6,"",($AP12+17)))</f>
        <v>45461</v>
      </c>
      <c r="U12" s="14">
        <f>IF($AP12+18&lt;$D$6,"",IF($AP12+18&gt;$K$6,"",($AP12+18)))</f>
        <v>45462</v>
      </c>
      <c r="V12" s="14">
        <f>IF($AP12+19&lt;$D$6,"",IF($AP12+19&gt;$K$6,"",($AP12+19)))</f>
        <v>45463</v>
      </c>
      <c r="W12" s="14">
        <f>IF($AP12+20&lt;$D$6,"",IF($AP12+20&gt;$K$6,"",($AP12+20)))</f>
        <v>45464</v>
      </c>
      <c r="X12" s="14">
        <f>IF($AP12+21&lt;$D$6,"",IF($AP12+21&gt;$K$6,"",($AP12+21)))</f>
        <v>45465</v>
      </c>
      <c r="Y12" s="14">
        <f>IF($AP12+22&lt;$D$6,"",IF($AP12+22&gt;$K$6,"",($AP12+22)))</f>
        <v>45466</v>
      </c>
      <c r="Z12" s="14">
        <f>IF($AP12+23&lt;$D$6,"",IF($AP12+23&gt;$K$6,"",($AP12+23)))</f>
        <v>45467</v>
      </c>
      <c r="AA12" s="14">
        <f>IF($AP12+24&lt;$D$6,"",IF($AP12+24&gt;$K$6,"",($AP12+24)))</f>
        <v>45468</v>
      </c>
      <c r="AB12" s="14">
        <f>IF($AP12+25&lt;$D$6,"",IF($AP12+25&gt;$K$6,"",($AP12+25)))</f>
        <v>45469</v>
      </c>
      <c r="AC12" s="14">
        <f>IF($AP12+26&lt;$D$6,"",IF($AP12+26&gt;$K$6,"",($AP12+26)))</f>
        <v>45470</v>
      </c>
      <c r="AD12" s="14">
        <f>IF($AP12+27&lt;$D$6,"",IF($AP12+27&gt;$K$6,"",($AP12+27)))</f>
        <v>45471</v>
      </c>
      <c r="AE12" s="14">
        <f>IF($AP12+28="","",IF(DAY($AP12+28)&lt;4,"",IF($AP12+28&lt;$D$6,"",IF($AP12+28&gt;$K$6,"",($AP12+28)))))</f>
        <v>45472</v>
      </c>
      <c r="AF12" s="14">
        <f>IF($AP12+29="","",IF(DAY($AP12+29)&lt;4,"",IF($AP12+29&lt;$D$6,"",IF($AP12+29&gt;$K$6,"",($AP12+29)))))</f>
        <v>45473</v>
      </c>
      <c r="AG12" s="14" t="str">
        <f>IF($AP12+30="","",IF(DAY($AP12+30)&lt;4,"",IF($AP12+30&lt;$D$6,"",IF($AP12+30&gt;$K$6,"",($AP12+30)))))</f>
        <v/>
      </c>
      <c r="AH12" s="120" t="s">
        <v>5</v>
      </c>
      <c r="AI12" s="122" t="s">
        <v>46</v>
      </c>
      <c r="AJ12" s="124" t="s">
        <v>5</v>
      </c>
      <c r="AK12" s="125" t="s">
        <v>46</v>
      </c>
      <c r="AP12" s="26">
        <f>DATE(Q9,C10,1)</f>
        <v>45444</v>
      </c>
    </row>
    <row r="13" spans="1:42" ht="28.5" customHeight="1" x14ac:dyDescent="0.15">
      <c r="B13" s="126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21"/>
      <c r="AI13" s="123"/>
      <c r="AJ13" s="124"/>
      <c r="AK13" s="125"/>
    </row>
    <row r="14" spans="1:42" s="20" customFormat="1" ht="28.5" customHeight="1" thickBot="1" x14ac:dyDescent="0.2">
      <c r="B14" s="127"/>
      <c r="C14" s="64"/>
      <c r="D14" s="64"/>
      <c r="E14" s="64" t="s">
        <v>19</v>
      </c>
      <c r="F14" s="65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21"/>
      <c r="AI14" s="123"/>
      <c r="AJ14" s="124"/>
      <c r="AK14" s="12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72">
        <f>COUNTIF(C15:AG15,"●")</f>
        <v>0</v>
      </c>
      <c r="AI15" s="128" t="str">
        <f>IF(AH15=0,"",AH16/AH15)</f>
        <v/>
      </c>
      <c r="AJ15" s="73">
        <f>AH15</f>
        <v>0</v>
      </c>
      <c r="AK15" s="130" t="str">
        <f>IF(AJ15=0,"",AJ16/AJ15)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129"/>
      <c r="AJ16" s="25">
        <f>AH16</f>
        <v>0</v>
      </c>
      <c r="AK16" s="131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91">
        <f>IF(AP21&gt;$K$6,"",YEAR(AP21))</f>
        <v>2024</v>
      </c>
      <c r="R18" s="91"/>
      <c r="S18" s="9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5" t="s">
        <v>7</v>
      </c>
      <c r="AI18" s="106"/>
      <c r="AJ18" s="111" t="s">
        <v>6</v>
      </c>
      <c r="AK18" s="112"/>
      <c r="AO18" s="26">
        <f>AP12+31</f>
        <v>45475</v>
      </c>
      <c r="AP18" s="2">
        <f>YEAR(AO18)</f>
        <v>2024</v>
      </c>
    </row>
    <row r="19" spans="2:42" x14ac:dyDescent="0.15">
      <c r="B19" s="35" t="s">
        <v>0</v>
      </c>
      <c r="C19" s="117">
        <f>IF(AP21&gt;$K$6,"",MONTH(AP21))</f>
        <v>7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  <c r="AH19" s="107"/>
      <c r="AI19" s="108"/>
      <c r="AJ19" s="113"/>
      <c r="AK19" s="114"/>
      <c r="AP19" s="2">
        <f>MONTH(AO18)</f>
        <v>7</v>
      </c>
    </row>
    <row r="20" spans="2:42" x14ac:dyDescent="0.15">
      <c r="B20" s="36" t="s">
        <v>1</v>
      </c>
      <c r="C20" s="32">
        <f>IF($AP21&lt;$D$6,"",IF($AP21&gt;$K$6,"",($AP21)))</f>
        <v>45474</v>
      </c>
      <c r="D20" s="32">
        <f>IF($AP21+1&lt;$D$6,"",IF($AP21+1&gt;$K$6,"",($AP21+1)))</f>
        <v>45475</v>
      </c>
      <c r="E20" s="32">
        <f>IF($AP21+2&lt;$D$6,"",IF($AP21+2&gt;$K$6,"",($AP21+2)))</f>
        <v>45476</v>
      </c>
      <c r="F20" s="32">
        <f>IF($AP21+3&lt;$D$6,"",IF($AP21+3&gt;$K$6,"",($AP21+3)))</f>
        <v>45477</v>
      </c>
      <c r="G20" s="32">
        <f>IF($AP21+4&lt;$D$6,"",IF($AP21+4&gt;$K$6,"",($AP21+4)))</f>
        <v>45478</v>
      </c>
      <c r="H20" s="32">
        <f>IF($AP21+5&lt;$D$6,"",IF($AP21+5&gt;$K$6,"",($AP21+5)))</f>
        <v>45479</v>
      </c>
      <c r="I20" s="32">
        <f>IF($AP21+6&lt;$D$6,"",IF($AP21+6&gt;$K$6,"",($AP21+6)))</f>
        <v>45480</v>
      </c>
      <c r="J20" s="32">
        <f>IF($AP21+7&lt;$D$6,"",IF($AP21+7&gt;$K$6,"",($AP21+7)))</f>
        <v>45481</v>
      </c>
      <c r="K20" s="32">
        <f>IF($AP21+8&lt;$D$6,"",IF($AP21+8&gt;$K$6,"",($AP21+8)))</f>
        <v>45482</v>
      </c>
      <c r="L20" s="32">
        <f>IF($AP21+9&lt;$D$6,"",IF($AP21+9&gt;$K$6,"",($AP21+9)))</f>
        <v>45483</v>
      </c>
      <c r="M20" s="32">
        <f>IF($AP21+10&lt;$D$6,"",IF($AP21+10&gt;$K$6,"",($AP21+10)))</f>
        <v>45484</v>
      </c>
      <c r="N20" s="32">
        <f>IF($AP21+11&lt;$D$6,"",IF($AP21+11&gt;$K$6,"",($AP21+11)))</f>
        <v>45485</v>
      </c>
      <c r="O20" s="32">
        <f>IF($AP21+12&lt;$D$6,"",IF($AP21+12&gt;$K$6,"",($AP21+12)))</f>
        <v>45486</v>
      </c>
      <c r="P20" s="32">
        <f>IF($AP21+13&lt;$D$6,"",IF($AP21+13&gt;$K$6,"",($AP21+13)))</f>
        <v>45487</v>
      </c>
      <c r="Q20" s="32">
        <f>IF($AP21+14&lt;$D$6,"",IF($AP21+14&gt;$K$6,"",($AP21+14)))</f>
        <v>45488</v>
      </c>
      <c r="R20" s="32">
        <f>IF($AP21+15&lt;$D$6,"",IF($AP21+15&gt;$K$6,"",($AP21+15)))</f>
        <v>45489</v>
      </c>
      <c r="S20" s="32">
        <f>IF($AP21+16&lt;$D$6,"",IF($AP21+16&gt;$K$6,"",($AP21+16)))</f>
        <v>45490</v>
      </c>
      <c r="T20" s="32">
        <f>IF($AP21+17&lt;$D$6,"",IF($AP21+17&gt;$K$6,"",($AP21+17)))</f>
        <v>45491</v>
      </c>
      <c r="U20" s="32">
        <f>IF($AP21+18&lt;$D$6,"",IF($AP21+18&gt;$K$6,"",($AP21+18)))</f>
        <v>45492</v>
      </c>
      <c r="V20" s="32">
        <f>IF($AP21+19&lt;$D$6,"",IF($AP21+19&gt;$K$6,"",($AP21+19)))</f>
        <v>45493</v>
      </c>
      <c r="W20" s="32">
        <f>IF($AP21+20&lt;$D$6,"",IF($AP21+20&gt;$K$6,"",($AP21+20)))</f>
        <v>45494</v>
      </c>
      <c r="X20" s="32">
        <f>IF($AP21+21&lt;$D$6,"",IF($AP21+21&gt;$K$6,"",($AP21+21)))</f>
        <v>45495</v>
      </c>
      <c r="Y20" s="32">
        <f>IF($AP21+22&lt;$D$6,"",IF($AP21+22&gt;$K$6,"",($AP21+22)))</f>
        <v>45496</v>
      </c>
      <c r="Z20" s="32">
        <f>IF($AP21+23&lt;$D$6,"",IF($AP21+23&gt;$K$6,"",($AP21+23)))</f>
        <v>45497</v>
      </c>
      <c r="AA20" s="32">
        <f>IF($AP21+24&lt;$D$6,"",IF($AP21+24&gt;$K$6,"",($AP21+24)))</f>
        <v>45498</v>
      </c>
      <c r="AB20" s="32">
        <f>IF($AP21+25&lt;$D$6,"",IF($AP21+25&gt;$K$6,"",($AP21+25)))</f>
        <v>45499</v>
      </c>
      <c r="AC20" s="32">
        <f>IF($AP21+26&lt;$D$6,"",IF($AP21+26&gt;$K$6,"",($AP21+26)))</f>
        <v>45500</v>
      </c>
      <c r="AD20" s="32">
        <f>IF($AP21+27&lt;$D$6,"",IF($AP21+27&gt;$K$6,"",($AP21+27)))</f>
        <v>45501</v>
      </c>
      <c r="AE20" s="32">
        <f>IF($AP21+28="","",IF(DAY($AP21+28)&lt;4,"",IF($AP21+28&lt;$D$6,"",IF($AP21+28&gt;$K$6,"",($AP21+28)))))</f>
        <v>45502</v>
      </c>
      <c r="AF20" s="32">
        <f>IF($AP21+29="","",IF(DAY($AP21+29)&lt;4,"",IF($AP21+29&lt;$D$6,"",IF($AP21+29&gt;$K$6,"",($AP21+29)))))</f>
        <v>45503</v>
      </c>
      <c r="AG20" s="32">
        <f>IF($AP21+30="","",IF(DAY($AP21+30)&lt;4,"",IF($AP21+30&lt;$D$6,"",IF($AP21+30&gt;$K$6,"",($AP21+30)))))</f>
        <v>45504</v>
      </c>
      <c r="AH20" s="109"/>
      <c r="AI20" s="110"/>
      <c r="AJ20" s="115"/>
      <c r="AK20" s="116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45474</v>
      </c>
      <c r="D21" s="14">
        <f>IF($AP21+1&lt;$D$6,"",IF($AP21+1&gt;$K$6,"",($AP21+1)))</f>
        <v>45475</v>
      </c>
      <c r="E21" s="14">
        <f>IF($AP21+2&lt;$D$6,"",IF($AP21+2&gt;$K$6,"",($AP21+2)))</f>
        <v>45476</v>
      </c>
      <c r="F21" s="14">
        <f>IF($AP21+3&lt;$D$6,"",IF($AP21+3&gt;$K$6,"",($AP21+3)))</f>
        <v>45477</v>
      </c>
      <c r="G21" s="14">
        <f>IF($AP21+4&lt;$D$6,"",IF($AP21+4&gt;$K$6,"",($AP21+4)))</f>
        <v>45478</v>
      </c>
      <c r="H21" s="14">
        <f>IF($AP21+5&lt;$D$6,"",IF($AP21+5&gt;$K$6,"",($AP21+5)))</f>
        <v>45479</v>
      </c>
      <c r="I21" s="14">
        <f>IF($AP21+6&lt;$D$6,"",IF($AP21+6&gt;$K$6,"",($AP21+6)))</f>
        <v>45480</v>
      </c>
      <c r="J21" s="14">
        <f>IF($AP21+7&lt;$D$6,"",IF($AP21+7&gt;$K$6,"",($AP21+7)))</f>
        <v>45481</v>
      </c>
      <c r="K21" s="14">
        <f>IF($AP21+8&lt;$D$6,"",IF($AP21+8&gt;$K$6,"",($AP21+8)))</f>
        <v>45482</v>
      </c>
      <c r="L21" s="14">
        <f>IF($AP21+9&lt;$D$6,"",IF($AP21+9&gt;$K$6,"",($AP21+9)))</f>
        <v>45483</v>
      </c>
      <c r="M21" s="14">
        <f>IF($AP21+10&lt;$D$6,"",IF($AP21+10&gt;$K$6,"",($AP21+10)))</f>
        <v>45484</v>
      </c>
      <c r="N21" s="14">
        <f>IF($AP21+11&lt;$D$6,"",IF($AP21+11&gt;$K$6,"",($AP21+11)))</f>
        <v>45485</v>
      </c>
      <c r="O21" s="14">
        <f>IF($AP21+12&lt;$D$6,"",IF($AP21+12&gt;$K$6,"",($AP21+12)))</f>
        <v>45486</v>
      </c>
      <c r="P21" s="14">
        <f>IF($AP21+13&lt;$D$6,"",IF($AP21+13&gt;$K$6,"",($AP21+13)))</f>
        <v>45487</v>
      </c>
      <c r="Q21" s="14">
        <f>IF($AP21+14&lt;$D$6,"",IF($AP21+14&gt;$K$6,"",($AP21+14)))</f>
        <v>45488</v>
      </c>
      <c r="R21" s="14">
        <f>IF($AP21+15&lt;$D$6,"",IF($AP21+15&gt;$K$6,"",($AP21+15)))</f>
        <v>45489</v>
      </c>
      <c r="S21" s="14">
        <f>IF($AP21+16&lt;$D$6,"",IF($AP21+16&gt;$K$6,"",($AP21+16)))</f>
        <v>45490</v>
      </c>
      <c r="T21" s="14">
        <f>IF($AP21+17&lt;$D$6,"",IF($AP21+17&gt;$K$6,"",($AP21+17)))</f>
        <v>45491</v>
      </c>
      <c r="U21" s="14">
        <f>IF($AP21+18&lt;$D$6,"",IF($AP21+18&gt;$K$6,"",($AP21+18)))</f>
        <v>45492</v>
      </c>
      <c r="V21" s="14">
        <f>IF($AP21+19&lt;$D$6,"",IF($AP21+19&gt;$K$6,"",($AP21+19)))</f>
        <v>45493</v>
      </c>
      <c r="W21" s="14">
        <f>IF($AP21+20&lt;$D$6,"",IF($AP21+20&gt;$K$6,"",($AP21+20)))</f>
        <v>45494</v>
      </c>
      <c r="X21" s="14">
        <f>IF($AP21+21&lt;$D$6,"",IF($AP21+21&gt;$K$6,"",($AP21+21)))</f>
        <v>45495</v>
      </c>
      <c r="Y21" s="14">
        <f>IF($AP21+22&lt;$D$6,"",IF($AP21+22&gt;$K$6,"",($AP21+22)))</f>
        <v>45496</v>
      </c>
      <c r="Z21" s="14">
        <f>IF($AP21+23&lt;$D$6,"",IF($AP21+23&gt;$K$6,"",($AP21+23)))</f>
        <v>45497</v>
      </c>
      <c r="AA21" s="14">
        <f>IF($AP21+24&lt;$D$6,"",IF($AP21+24&gt;$K$6,"",($AP21+24)))</f>
        <v>45498</v>
      </c>
      <c r="AB21" s="14">
        <f>IF($AP21+25&lt;$D$6,"",IF($AP21+25&gt;$K$6,"",($AP21+25)))</f>
        <v>45499</v>
      </c>
      <c r="AC21" s="14">
        <f>IF($AP21+26&lt;$D$6,"",IF($AP21+26&gt;$K$6,"",($AP21+26)))</f>
        <v>45500</v>
      </c>
      <c r="AD21" s="14">
        <f>IF($AP21+27&lt;$D$6,"",IF($AP21+27&gt;$K$6,"",($AP21+27)))</f>
        <v>45501</v>
      </c>
      <c r="AE21" s="14">
        <f>IF($AP21+28="","",IF(DAY($AP21+28)&lt;4,"",IF($AP21+28&lt;$D$6,"",IF($AP21+28&gt;$K$6,"",($AP21+28)))))</f>
        <v>45502</v>
      </c>
      <c r="AF21" s="14">
        <f>IF($AP21+29="","",IF(DAY($AP21+29)&lt;4,"",IF($AP21+29&lt;$D$6,"",IF($AP21+29&gt;$K$6,"",($AP21+29)))))</f>
        <v>45503</v>
      </c>
      <c r="AG21" s="14">
        <f>IF($AP21+30="","",IF(DAY($AP21+30)&lt;4,"",IF($AP21+30&lt;$D$6,"",IF($AP21+30&gt;$K$6,"",($AP21+30)))))</f>
        <v>45504</v>
      </c>
      <c r="AH21" s="120" t="s">
        <v>5</v>
      </c>
      <c r="AI21" s="122" t="s">
        <v>46</v>
      </c>
      <c r="AJ21" s="124" t="s">
        <v>5</v>
      </c>
      <c r="AK21" s="125" t="s">
        <v>46</v>
      </c>
      <c r="AP21" s="26">
        <f>DATE(AP18,AP19,AP20)</f>
        <v>45474</v>
      </c>
    </row>
    <row r="22" spans="2:42" ht="28.5" customHeight="1" x14ac:dyDescent="0.15">
      <c r="B22" s="126" t="s">
        <v>4</v>
      </c>
      <c r="C22" s="15"/>
      <c r="D22" s="15">
        <v>45479</v>
      </c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>
        <v>45494</v>
      </c>
      <c r="Z22" s="16"/>
      <c r="AA22" s="15"/>
      <c r="AB22" s="15"/>
      <c r="AC22" s="15"/>
      <c r="AD22" s="15"/>
      <c r="AE22" s="15"/>
      <c r="AF22" s="15"/>
      <c r="AG22" s="19"/>
      <c r="AH22" s="121"/>
      <c r="AI22" s="123"/>
      <c r="AJ22" s="124"/>
      <c r="AK22" s="125"/>
    </row>
    <row r="23" spans="2:42" s="20" customFormat="1" ht="28.5" customHeight="1" thickBot="1" x14ac:dyDescent="0.2">
      <c r="B23" s="127"/>
      <c r="C23" s="28" t="s">
        <v>20</v>
      </c>
      <c r="D23" s="28" t="s">
        <v>26</v>
      </c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 t="s">
        <v>26</v>
      </c>
      <c r="Z23" s="71"/>
      <c r="AA23" s="28"/>
      <c r="AB23" s="28"/>
      <c r="AC23" s="28"/>
      <c r="AD23" s="28"/>
      <c r="AE23" s="28"/>
      <c r="AF23" s="28"/>
      <c r="AG23" s="28"/>
      <c r="AH23" s="121"/>
      <c r="AI23" s="123"/>
      <c r="AJ23" s="124"/>
      <c r="AK23" s="12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8" t="s">
        <v>15</v>
      </c>
      <c r="I24" s="67" t="s">
        <v>15</v>
      </c>
      <c r="J24" s="67"/>
      <c r="K24" s="67"/>
      <c r="L24" s="67"/>
      <c r="M24" s="67"/>
      <c r="N24" s="67"/>
      <c r="O24" s="68" t="s">
        <v>15</v>
      </c>
      <c r="P24" s="67" t="s">
        <v>15</v>
      </c>
      <c r="Q24" s="67"/>
      <c r="R24" s="67"/>
      <c r="S24" s="67"/>
      <c r="T24" s="67"/>
      <c r="U24" s="67"/>
      <c r="V24" s="68" t="s">
        <v>15</v>
      </c>
      <c r="W24" s="67" t="s">
        <v>15</v>
      </c>
      <c r="X24" s="67"/>
      <c r="Y24" s="67"/>
      <c r="Z24" s="68"/>
      <c r="AA24" s="67"/>
      <c r="AB24" s="67"/>
      <c r="AC24" s="68" t="s">
        <v>15</v>
      </c>
      <c r="AD24" s="67" t="s">
        <v>15</v>
      </c>
      <c r="AE24" s="67"/>
      <c r="AF24" s="67"/>
      <c r="AG24" s="69"/>
      <c r="AH24" s="72">
        <f>COUNTIF(C24:AG24,"●")</f>
        <v>8</v>
      </c>
      <c r="AI24" s="128">
        <f>IF(AH24=0,"",AH25/AH24)</f>
        <v>0.875</v>
      </c>
      <c r="AJ24" s="73">
        <f>AJ15+AH24</f>
        <v>8</v>
      </c>
      <c r="AK24" s="130">
        <f>IF(AJ24=0,"",AJ25/AJ24)</f>
        <v>0.875</v>
      </c>
    </row>
    <row r="25" spans="2:42" s="21" customFormat="1" ht="14.25" thickBot="1" x14ac:dyDescent="0.2">
      <c r="B25" s="37" t="s">
        <v>8</v>
      </c>
      <c r="C25" s="22"/>
      <c r="D25" s="22" t="s">
        <v>15</v>
      </c>
      <c r="E25" s="22"/>
      <c r="F25" s="23"/>
      <c r="G25" s="22"/>
      <c r="H25" s="23"/>
      <c r="I25" s="22" t="s">
        <v>15</v>
      </c>
      <c r="J25" s="22"/>
      <c r="K25" s="22"/>
      <c r="L25" s="22"/>
      <c r="M25" s="22"/>
      <c r="N25" s="22"/>
      <c r="O25" s="23" t="s">
        <v>15</v>
      </c>
      <c r="P25" s="22" t="s">
        <v>15</v>
      </c>
      <c r="Q25" s="22"/>
      <c r="R25" s="22"/>
      <c r="S25" s="22"/>
      <c r="T25" s="22"/>
      <c r="U25" s="22"/>
      <c r="V25" s="23" t="s">
        <v>15</v>
      </c>
      <c r="W25" s="22"/>
      <c r="X25" s="22"/>
      <c r="Y25" s="22" t="s">
        <v>15</v>
      </c>
      <c r="Z25" s="23"/>
      <c r="AA25" s="22"/>
      <c r="AB25" s="22"/>
      <c r="AC25" s="23"/>
      <c r="AD25" s="22" t="s">
        <v>15</v>
      </c>
      <c r="AE25" s="22"/>
      <c r="AF25" s="22"/>
      <c r="AG25" s="27"/>
      <c r="AH25" s="24">
        <f>COUNTIF(C25:AG25,"●")</f>
        <v>7</v>
      </c>
      <c r="AI25" s="129"/>
      <c r="AJ25" s="25">
        <f>AJ16+AH25</f>
        <v>7</v>
      </c>
      <c r="AK25" s="131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1">
        <f>IF(AP30&gt;$K$6,"",YEAR(AP30))</f>
        <v>2024</v>
      </c>
      <c r="R27" s="91"/>
      <c r="S27" s="91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5" t="s">
        <v>7</v>
      </c>
      <c r="AI27" s="106"/>
      <c r="AJ27" s="111" t="s">
        <v>6</v>
      </c>
      <c r="AK27" s="112"/>
      <c r="AO27" s="26">
        <f>AP21+31</f>
        <v>45505</v>
      </c>
      <c r="AP27" s="2">
        <f>YEAR(AO27)</f>
        <v>2024</v>
      </c>
    </row>
    <row r="28" spans="2:42" x14ac:dyDescent="0.15">
      <c r="B28" s="35" t="s">
        <v>0</v>
      </c>
      <c r="C28" s="117">
        <f>IF(AP30&gt;$K$6,"",MONTH(AP30))</f>
        <v>8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9"/>
      <c r="AH28" s="107"/>
      <c r="AI28" s="108"/>
      <c r="AJ28" s="113"/>
      <c r="AK28" s="114"/>
      <c r="AP28" s="2">
        <f>MONTH(AO27)</f>
        <v>8</v>
      </c>
    </row>
    <row r="29" spans="2:42" x14ac:dyDescent="0.15">
      <c r="B29" s="36" t="s">
        <v>1</v>
      </c>
      <c r="C29" s="32">
        <f>IF($AP30&lt;$D$6,"",IF($AP30&gt;$K$6,"",($AP30)))</f>
        <v>45505</v>
      </c>
      <c r="D29" s="32">
        <f>IF($AP30+1&lt;$D$6,"",IF($AP30+1&gt;$K$6,"",($AP30+1)))</f>
        <v>45506</v>
      </c>
      <c r="E29" s="32">
        <f>IF($AP30+2&lt;$D$6,"",IF($AP30+2&gt;$K$6,"",($AP30+2)))</f>
        <v>45507</v>
      </c>
      <c r="F29" s="32">
        <f>IF($AP30+3&lt;$D$6,"",IF($AP30+3&gt;$K$6,"",($AP30+3)))</f>
        <v>45508</v>
      </c>
      <c r="G29" s="32">
        <f>IF($AP30+4&lt;$D$6,"",IF($AP30+4&gt;$K$6,"",($AP30+4)))</f>
        <v>45509</v>
      </c>
      <c r="H29" s="32">
        <f>IF($AP30+5&lt;$D$6,"",IF($AP30+5&gt;$K$6,"",($AP30+5)))</f>
        <v>45510</v>
      </c>
      <c r="I29" s="32">
        <f>IF($AP30+6&lt;$D$6,"",IF($AP30+6&gt;$K$6,"",($AP30+6)))</f>
        <v>45511</v>
      </c>
      <c r="J29" s="32">
        <f>IF($AP30+7&lt;$D$6,"",IF($AP30+7&gt;$K$6,"",($AP30+7)))</f>
        <v>45512</v>
      </c>
      <c r="K29" s="32">
        <f>IF($AP30+8&lt;$D$6,"",IF($AP30+8&gt;$K$6,"",($AP30+8)))</f>
        <v>45513</v>
      </c>
      <c r="L29" s="32">
        <f>IF($AP30+9&lt;$D$6,"",IF($AP30+9&gt;$K$6,"",($AP30+9)))</f>
        <v>45514</v>
      </c>
      <c r="M29" s="32">
        <f>IF($AP30+10&lt;$D$6,"",IF($AP30+10&gt;$K$6,"",($AP30+10)))</f>
        <v>45515</v>
      </c>
      <c r="N29" s="32">
        <f>IF($AP30+11&lt;$D$6,"",IF($AP30+11&gt;$K$6,"",($AP30+11)))</f>
        <v>45516</v>
      </c>
      <c r="O29" s="32">
        <f>IF($AP30+12&lt;$D$6,"",IF($AP30+12&gt;$K$6,"",($AP30+12)))</f>
        <v>45517</v>
      </c>
      <c r="P29" s="32">
        <f>IF($AP30+13&lt;$D$6,"",IF($AP30+13&gt;$K$6,"",($AP30+13)))</f>
        <v>45518</v>
      </c>
      <c r="Q29" s="32">
        <f>IF($AP30+14&lt;$D$6,"",IF($AP30+14&gt;$K$6,"",($AP30+14)))</f>
        <v>45519</v>
      </c>
      <c r="R29" s="32">
        <f>IF($AP30+15&lt;$D$6,"",IF($AP30+15&gt;$K$6,"",($AP30+15)))</f>
        <v>45520</v>
      </c>
      <c r="S29" s="32">
        <f>IF($AP30+16&lt;$D$6,"",IF($AP30+16&gt;$K$6,"",($AP30+16)))</f>
        <v>45521</v>
      </c>
      <c r="T29" s="32">
        <f>IF($AP30+17&lt;$D$6,"",IF($AP30+17&gt;$K$6,"",($AP30+17)))</f>
        <v>45522</v>
      </c>
      <c r="U29" s="32">
        <f>IF($AP30+18&lt;$D$6,"",IF($AP30+18&gt;$K$6,"",($AP30+18)))</f>
        <v>45523</v>
      </c>
      <c r="V29" s="32">
        <f>IF($AP30+19&lt;$D$6,"",IF($AP30+19&gt;$K$6,"",($AP30+19)))</f>
        <v>45524</v>
      </c>
      <c r="W29" s="32">
        <f>IF($AP30+20&lt;$D$6,"",IF($AP30+20&gt;$K$6,"",($AP30+20)))</f>
        <v>45525</v>
      </c>
      <c r="X29" s="32">
        <f>IF($AP30+21&lt;$D$6,"",IF($AP30+21&gt;$K$6,"",($AP30+21)))</f>
        <v>45526</v>
      </c>
      <c r="Y29" s="32">
        <f>IF($AP30+22&lt;$D$6,"",IF($AP30+22&gt;$K$6,"",($AP30+22)))</f>
        <v>45527</v>
      </c>
      <c r="Z29" s="32">
        <f>IF($AP30+23&lt;$D$6,"",IF($AP30+23&gt;$K$6,"",($AP30+23)))</f>
        <v>45528</v>
      </c>
      <c r="AA29" s="32">
        <f>IF($AP30+24&lt;$D$6,"",IF($AP30+24&gt;$K$6,"",($AP30+24)))</f>
        <v>45529</v>
      </c>
      <c r="AB29" s="32">
        <f>IF($AP30+25&lt;$D$6,"",IF($AP30+25&gt;$K$6,"",($AP30+25)))</f>
        <v>45530</v>
      </c>
      <c r="AC29" s="32">
        <f>IF($AP30+26&lt;$D$6,"",IF($AP30+26&gt;$K$6,"",($AP30+26)))</f>
        <v>45531</v>
      </c>
      <c r="AD29" s="32">
        <f>IF($AP30+27&lt;$D$6,"",IF($AP30+27&gt;$K$6,"",($AP30+27)))</f>
        <v>45532</v>
      </c>
      <c r="AE29" s="32">
        <f>IF($AP30+28="","",IF(DAY($AP30+28)&lt;4,"",IF($AP30+28&lt;$D$6,"",IF($AP30+28&gt;$K$6,"",($AP30+28)))))</f>
        <v>45533</v>
      </c>
      <c r="AF29" s="32">
        <f>IF($AP30+29="","",IF(DAY($AP30+29)&lt;4,"",IF($AP30+29&lt;$D$6,"",IF($AP30+29&gt;$K$6,"",($AP30+29)))))</f>
        <v>45534</v>
      </c>
      <c r="AG29" s="32">
        <f>IF($AP30+30="","",IF(DAY($AP30+30)&lt;4,"",IF($AP30+30&lt;$D$6,"",IF($AP30+30&gt;$K$6,"",($AP30+30)))))</f>
        <v>45535</v>
      </c>
      <c r="AH29" s="109"/>
      <c r="AI29" s="110"/>
      <c r="AJ29" s="115"/>
      <c r="AK29" s="116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45505</v>
      </c>
      <c r="D30" s="14">
        <f>IF($AP30+1&lt;$D$6,"",IF($AP30+1&gt;$K$6,"",($AP30+1)))</f>
        <v>45506</v>
      </c>
      <c r="E30" s="14">
        <f>IF($AP30+2&lt;$D$6,"",IF($AP30+2&gt;$K$6,"",($AP30+2)))</f>
        <v>45507</v>
      </c>
      <c r="F30" s="14">
        <f>IF($AP30+3&lt;$D$6,"",IF($AP30+3&gt;$K$6,"",($AP30+3)))</f>
        <v>45508</v>
      </c>
      <c r="G30" s="14">
        <f>IF($AP30+4&lt;$D$6,"",IF($AP30+4&gt;$K$6,"",($AP30+4)))</f>
        <v>45509</v>
      </c>
      <c r="H30" s="14">
        <f>IF($AP30+5&lt;$D$6,"",IF($AP30+5&gt;$K$6,"",($AP30+5)))</f>
        <v>45510</v>
      </c>
      <c r="I30" s="14">
        <f>IF($AP30+6&lt;$D$6,"",IF($AP30+6&gt;$K$6,"",($AP30+6)))</f>
        <v>45511</v>
      </c>
      <c r="J30" s="14">
        <f>IF($AP30+7&lt;$D$6,"",IF($AP30+7&gt;$K$6,"",($AP30+7)))</f>
        <v>45512</v>
      </c>
      <c r="K30" s="14">
        <f>IF($AP30+8&lt;$D$6,"",IF($AP30+8&gt;$K$6,"",($AP30+8)))</f>
        <v>45513</v>
      </c>
      <c r="L30" s="14">
        <f>IF($AP30+9&lt;$D$6,"",IF($AP30+9&gt;$K$6,"",($AP30+9)))</f>
        <v>45514</v>
      </c>
      <c r="M30" s="14">
        <f>IF($AP30+10&lt;$D$6,"",IF($AP30+10&gt;$K$6,"",($AP30+10)))</f>
        <v>45515</v>
      </c>
      <c r="N30" s="14">
        <f>IF($AP30+11&lt;$D$6,"",IF($AP30+11&gt;$K$6,"",($AP30+11)))</f>
        <v>45516</v>
      </c>
      <c r="O30" s="14">
        <f>IF($AP30+12&lt;$D$6,"",IF($AP30+12&gt;$K$6,"",($AP30+12)))</f>
        <v>45517</v>
      </c>
      <c r="P30" s="14">
        <f>IF($AP30+13&lt;$D$6,"",IF($AP30+13&gt;$K$6,"",($AP30+13)))</f>
        <v>45518</v>
      </c>
      <c r="Q30" s="14">
        <f>IF($AP30+14&lt;$D$6,"",IF($AP30+14&gt;$K$6,"",($AP30+14)))</f>
        <v>45519</v>
      </c>
      <c r="R30" s="14">
        <f>IF($AP30+15&lt;$D$6,"",IF($AP30+15&gt;$K$6,"",($AP30+15)))</f>
        <v>45520</v>
      </c>
      <c r="S30" s="14">
        <f>IF($AP30+16&lt;$D$6,"",IF($AP30+16&gt;$K$6,"",($AP30+16)))</f>
        <v>45521</v>
      </c>
      <c r="T30" s="14">
        <f>IF($AP30+17&lt;$D$6,"",IF($AP30+17&gt;$K$6,"",($AP30+17)))</f>
        <v>45522</v>
      </c>
      <c r="U30" s="14">
        <f>IF($AP30+18&lt;$D$6,"",IF($AP30+18&gt;$K$6,"",($AP30+18)))</f>
        <v>45523</v>
      </c>
      <c r="V30" s="14">
        <f>IF($AP30+19&lt;$D$6,"",IF($AP30+19&gt;$K$6,"",($AP30+19)))</f>
        <v>45524</v>
      </c>
      <c r="W30" s="14">
        <f>IF($AP30+20&lt;$D$6,"",IF($AP30+20&gt;$K$6,"",($AP30+20)))</f>
        <v>45525</v>
      </c>
      <c r="X30" s="14">
        <f>IF($AP30+21&lt;$D$6,"",IF($AP30+21&gt;$K$6,"",($AP30+21)))</f>
        <v>45526</v>
      </c>
      <c r="Y30" s="14">
        <f>IF($AP30+22&lt;$D$6,"",IF($AP30+22&gt;$K$6,"",($AP30+22)))</f>
        <v>45527</v>
      </c>
      <c r="Z30" s="14">
        <f>IF($AP30+23&lt;$D$6,"",IF($AP30+23&gt;$K$6,"",($AP30+23)))</f>
        <v>45528</v>
      </c>
      <c r="AA30" s="14">
        <f>IF($AP30+24&lt;$D$6,"",IF($AP30+24&gt;$K$6,"",($AP30+24)))</f>
        <v>45529</v>
      </c>
      <c r="AB30" s="14">
        <f>IF($AP30+25&lt;$D$6,"",IF($AP30+25&gt;$K$6,"",($AP30+25)))</f>
        <v>45530</v>
      </c>
      <c r="AC30" s="14">
        <f>IF($AP30+26&lt;$D$6,"",IF($AP30+26&gt;$K$6,"",($AP30+26)))</f>
        <v>45531</v>
      </c>
      <c r="AD30" s="14">
        <f>IF($AP30+27&lt;$D$6,"",IF($AP30+27&gt;$K$6,"",($AP30+27)))</f>
        <v>45532</v>
      </c>
      <c r="AE30" s="14">
        <f>IF($AP30+28="","",IF(DAY($AP30+28)&lt;4,"",IF($AP30+28&lt;$D$6,"",IF($AP30+28&gt;$K$6,"",($AP30+28)))))</f>
        <v>45533</v>
      </c>
      <c r="AF30" s="14">
        <f>IF($AP30+29="","",IF(DAY($AP30+29)&lt;4,"",IF($AP30+29&lt;$D$6,"",IF($AP30+29&gt;$K$6,"",($AP30+29)))))</f>
        <v>45534</v>
      </c>
      <c r="AG30" s="14">
        <f>IF($AP30+30="","",IF(DAY($AP30+30)&lt;4,"",IF($AP30+30&lt;$D$6,"",IF($AP30+30&gt;$K$6,"",($AP30+30)))))</f>
        <v>45535</v>
      </c>
      <c r="AH30" s="120" t="s">
        <v>5</v>
      </c>
      <c r="AI30" s="122" t="s">
        <v>46</v>
      </c>
      <c r="AJ30" s="124" t="s">
        <v>5</v>
      </c>
      <c r="AK30" s="125" t="s">
        <v>46</v>
      </c>
      <c r="AP30" s="26">
        <f>DATE(AP27,AP28,AP29)</f>
        <v>45505</v>
      </c>
    </row>
    <row r="31" spans="2:42" ht="28.5" customHeight="1" x14ac:dyDescent="0.15">
      <c r="B31" s="126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>
        <v>45500</v>
      </c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21"/>
      <c r="AI31" s="123"/>
      <c r="AJ31" s="124"/>
      <c r="AK31" s="125"/>
    </row>
    <row r="32" spans="2:42" s="20" customFormat="1" ht="28.5" customHeight="1" thickBot="1" x14ac:dyDescent="0.2">
      <c r="B32" s="127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 t="s">
        <v>22</v>
      </c>
      <c r="P32" s="28" t="s">
        <v>22</v>
      </c>
      <c r="Q32" s="28" t="s">
        <v>22</v>
      </c>
      <c r="R32" s="28" t="s">
        <v>26</v>
      </c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32"/>
      <c r="AI32" s="123"/>
      <c r="AJ32" s="124"/>
      <c r="AK32" s="125"/>
    </row>
    <row r="33" spans="2:42" s="21" customFormat="1" ht="14.25" thickTop="1" x14ac:dyDescent="0.15">
      <c r="B33" s="70" t="s">
        <v>2</v>
      </c>
      <c r="C33" s="67"/>
      <c r="D33" s="67"/>
      <c r="E33" s="67" t="s">
        <v>15</v>
      </c>
      <c r="F33" s="67" t="s">
        <v>15</v>
      </c>
      <c r="G33" s="67"/>
      <c r="H33" s="67"/>
      <c r="I33" s="67"/>
      <c r="J33" s="67"/>
      <c r="K33" s="67"/>
      <c r="L33" s="67" t="s">
        <v>15</v>
      </c>
      <c r="M33" s="67" t="s">
        <v>15</v>
      </c>
      <c r="N33" s="67"/>
      <c r="O33" s="67"/>
      <c r="P33" s="67"/>
      <c r="Q33" s="67"/>
      <c r="R33" s="67"/>
      <c r="S33" s="67" t="s">
        <v>15</v>
      </c>
      <c r="T33" s="67" t="s">
        <v>15</v>
      </c>
      <c r="U33" s="67"/>
      <c r="V33" s="67"/>
      <c r="W33" s="67"/>
      <c r="X33" s="67"/>
      <c r="Y33" s="67"/>
      <c r="Z33" s="67" t="s">
        <v>15</v>
      </c>
      <c r="AA33" s="67" t="s">
        <v>15</v>
      </c>
      <c r="AB33" s="67"/>
      <c r="AC33" s="67"/>
      <c r="AD33" s="67"/>
      <c r="AE33" s="67"/>
      <c r="AF33" s="67"/>
      <c r="AG33" s="69" t="s">
        <v>15</v>
      </c>
      <c r="AH33" s="81">
        <f>COUNTIF(C33:AG33,"●")</f>
        <v>9</v>
      </c>
      <c r="AI33" s="128">
        <f>IF(AH33=0,"",AH34/AH33)</f>
        <v>1.1111111111111112</v>
      </c>
      <c r="AJ33" s="73">
        <f>AJ24+AH33</f>
        <v>17</v>
      </c>
      <c r="AK33" s="130">
        <f>IF(AJ33=0,"",AJ34/AJ33)</f>
        <v>1</v>
      </c>
    </row>
    <row r="34" spans="2:42" s="21" customFormat="1" ht="14.25" thickBot="1" x14ac:dyDescent="0.2">
      <c r="B34" s="37" t="s">
        <v>8</v>
      </c>
      <c r="C34" s="22"/>
      <c r="D34" s="22"/>
      <c r="E34" s="22" t="s">
        <v>15</v>
      </c>
      <c r="F34" s="22" t="s">
        <v>15</v>
      </c>
      <c r="G34" s="22"/>
      <c r="H34" s="22"/>
      <c r="I34" s="22"/>
      <c r="J34" s="22"/>
      <c r="K34" s="22"/>
      <c r="L34" s="22" t="s">
        <v>15</v>
      </c>
      <c r="M34" s="22" t="s">
        <v>15</v>
      </c>
      <c r="N34" s="22"/>
      <c r="O34" s="22" t="s">
        <v>35</v>
      </c>
      <c r="P34" s="22" t="s">
        <v>35</v>
      </c>
      <c r="Q34" s="22" t="s">
        <v>35</v>
      </c>
      <c r="R34" s="22" t="s">
        <v>15</v>
      </c>
      <c r="S34" s="22" t="s">
        <v>15</v>
      </c>
      <c r="T34" s="22" t="s">
        <v>15</v>
      </c>
      <c r="U34" s="22"/>
      <c r="V34" s="22"/>
      <c r="W34" s="22"/>
      <c r="X34" s="22"/>
      <c r="Y34" s="22"/>
      <c r="Z34" s="22" t="s">
        <v>15</v>
      </c>
      <c r="AA34" s="22" t="s">
        <v>15</v>
      </c>
      <c r="AB34" s="22"/>
      <c r="AC34" s="22"/>
      <c r="AD34" s="22"/>
      <c r="AE34" s="22"/>
      <c r="AF34" s="22"/>
      <c r="AG34" s="27" t="s">
        <v>15</v>
      </c>
      <c r="AH34" s="24">
        <f>COUNTIF(C34:AG34,"●")</f>
        <v>10</v>
      </c>
      <c r="AI34" s="129"/>
      <c r="AJ34" s="25">
        <f>AJ25+AH34</f>
        <v>17</v>
      </c>
      <c r="AK34" s="131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91">
        <f>IF(AP39&gt;$K$6,"",YEAR(AP39))</f>
        <v>2024</v>
      </c>
      <c r="R36" s="91"/>
      <c r="S36" s="91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5" t="s">
        <v>7</v>
      </c>
      <c r="AI36" s="106"/>
      <c r="AJ36" s="111" t="s">
        <v>6</v>
      </c>
      <c r="AK36" s="112"/>
      <c r="AO36" s="26">
        <f>AP30+31</f>
        <v>45536</v>
      </c>
      <c r="AP36" s="2">
        <f>YEAR(AO36)</f>
        <v>2024</v>
      </c>
    </row>
    <row r="37" spans="2:42" ht="13.5" customHeight="1" x14ac:dyDescent="0.15">
      <c r="B37" s="35" t="s">
        <v>0</v>
      </c>
      <c r="C37" s="117">
        <f>IF(AP39&gt;$K$6,"",MONTH(AP39))</f>
        <v>9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07"/>
      <c r="AI37" s="108"/>
      <c r="AJ37" s="113"/>
      <c r="AK37" s="114"/>
      <c r="AP37" s="2">
        <f>MONTH(AO36)</f>
        <v>9</v>
      </c>
    </row>
    <row r="38" spans="2:42" x14ac:dyDescent="0.15">
      <c r="B38" s="36" t="s">
        <v>1</v>
      </c>
      <c r="C38" s="32">
        <f>IF($AP39&lt;$D$6,"",IF($AP39&gt;$K$6,"",($AP39)))</f>
        <v>45536</v>
      </c>
      <c r="D38" s="32">
        <f>IF($AP39+1&lt;$D$6,"",IF($AP39+1&gt;$K$6,"",($AP39+1)))</f>
        <v>45537</v>
      </c>
      <c r="E38" s="32">
        <f>IF($AP39+2&lt;$D$6,"",IF($AP39+2&gt;$K$6,"",($AP39+2)))</f>
        <v>45538</v>
      </c>
      <c r="F38" s="32">
        <f>IF($AP39+3&lt;$D$6,"",IF($AP39+3&gt;$K$6,"",($AP39+3)))</f>
        <v>45539</v>
      </c>
      <c r="G38" s="32">
        <f>IF($AP39+4&lt;$D$6,"",IF($AP39+4&gt;$K$6,"",($AP39+4)))</f>
        <v>45540</v>
      </c>
      <c r="H38" s="32">
        <f>IF($AP39+5&lt;$D$6,"",IF($AP39+5&gt;$K$6,"",($AP39+5)))</f>
        <v>45541</v>
      </c>
      <c r="I38" s="32">
        <f>IF($AP39+6&lt;$D$6,"",IF($AP39+6&gt;$K$6,"",($AP39+6)))</f>
        <v>45542</v>
      </c>
      <c r="J38" s="32">
        <f>IF($AP39+7&lt;$D$6,"",IF($AP39+7&gt;$K$6,"",($AP39+7)))</f>
        <v>45543</v>
      </c>
      <c r="K38" s="32">
        <f>IF($AP39+8&lt;$D$6,"",IF($AP39+8&gt;$K$6,"",($AP39+8)))</f>
        <v>45544</v>
      </c>
      <c r="L38" s="32">
        <f>IF($AP39+9&lt;$D$6,"",IF($AP39+9&gt;$K$6,"",($AP39+9)))</f>
        <v>45545</v>
      </c>
      <c r="M38" s="32">
        <f>IF($AP39+10&lt;$D$6,"",IF($AP39+10&gt;$K$6,"",($AP39+10)))</f>
        <v>45546</v>
      </c>
      <c r="N38" s="32">
        <f>IF($AP39+11&lt;$D$6,"",IF($AP39+11&gt;$K$6,"",($AP39+11)))</f>
        <v>45547</v>
      </c>
      <c r="O38" s="32">
        <f>IF($AP39+12&lt;$D$6,"",IF($AP39+12&gt;$K$6,"",($AP39+12)))</f>
        <v>45548</v>
      </c>
      <c r="P38" s="32">
        <f>IF($AP39+13&lt;$D$6,"",IF($AP39+13&gt;$K$6,"",($AP39+13)))</f>
        <v>45549</v>
      </c>
      <c r="Q38" s="32">
        <f>IF($AP39+14&lt;$D$6,"",IF($AP39+14&gt;$K$6,"",($AP39+14)))</f>
        <v>45550</v>
      </c>
      <c r="R38" s="32">
        <f>IF($AP39+15&lt;$D$6,"",IF($AP39+15&gt;$K$6,"",($AP39+15)))</f>
        <v>45551</v>
      </c>
      <c r="S38" s="32">
        <f>IF($AP39+16&lt;$D$6,"",IF($AP39+16&gt;$K$6,"",($AP39+16)))</f>
        <v>45552</v>
      </c>
      <c r="T38" s="32">
        <f>IF($AP39+17&lt;$D$6,"",IF($AP39+17&gt;$K$6,"",($AP39+17)))</f>
        <v>45553</v>
      </c>
      <c r="U38" s="32">
        <f>IF($AP39+18&lt;$D$6,"",IF($AP39+18&gt;$K$6,"",($AP39+18)))</f>
        <v>45554</v>
      </c>
      <c r="V38" s="32">
        <f>IF($AP39+19&lt;$D$6,"",IF($AP39+19&gt;$K$6,"",($AP39+19)))</f>
        <v>45555</v>
      </c>
      <c r="W38" s="32">
        <f>IF($AP39+20&lt;$D$6,"",IF($AP39+20&gt;$K$6,"",($AP39+20)))</f>
        <v>45556</v>
      </c>
      <c r="X38" s="32">
        <f>IF($AP39+21&lt;$D$6,"",IF($AP39+21&gt;$K$6,"",($AP39+21)))</f>
        <v>45557</v>
      </c>
      <c r="Y38" s="32">
        <f>IF($AP39+22&lt;$D$6,"",IF($AP39+22&gt;$K$6,"",($AP39+22)))</f>
        <v>45558</v>
      </c>
      <c r="Z38" s="32">
        <f>IF($AP39+23&lt;$D$6,"",IF($AP39+23&gt;$K$6,"",($AP39+23)))</f>
        <v>45559</v>
      </c>
      <c r="AA38" s="32">
        <f>IF($AP39+24&lt;$D$6,"",IF($AP39+24&gt;$K$6,"",($AP39+24)))</f>
        <v>45560</v>
      </c>
      <c r="AB38" s="32">
        <f>IF($AP39+25&lt;$D$6,"",IF($AP39+25&gt;$K$6,"",($AP39+25)))</f>
        <v>45561</v>
      </c>
      <c r="AC38" s="32">
        <f>IF($AP39+26&lt;$D$6,"",IF($AP39+26&gt;$K$6,"",($AP39+26)))</f>
        <v>45562</v>
      </c>
      <c r="AD38" s="32">
        <f>IF($AP39+27&lt;$D$6,"",IF($AP39+27&gt;$K$6,"",($AP39+27)))</f>
        <v>45563</v>
      </c>
      <c r="AE38" s="32">
        <f>IF($AP39+28="","",IF(DAY($AP39+28)&lt;4,"",IF($AP39+28&lt;$D$6,"",IF($AP39+28&gt;$K$6,"",($AP39+28)))))</f>
        <v>45564</v>
      </c>
      <c r="AF38" s="32">
        <f>IF($AP39+29="","",IF(DAY($AP39+29)&lt;4,"",IF($AP39+29&lt;$D$6,"",IF($AP39+29&gt;$K$6,"",($AP39+29)))))</f>
        <v>45565</v>
      </c>
      <c r="AG38" s="32" t="str">
        <f>IF($AP39+30="","",IF(DAY($AP39+30)&lt;4,"",IF($AP39+30&lt;$D$6,"",IF($AP39+30&gt;$K$6,"",($AP39+30)))))</f>
        <v/>
      </c>
      <c r="AH38" s="109"/>
      <c r="AI38" s="110"/>
      <c r="AJ38" s="115"/>
      <c r="AK38" s="116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45536</v>
      </c>
      <c r="D39" s="14">
        <f>IF($AP39+1&lt;$D$6,"",IF($AP39+1&gt;$K$6,"",($AP39+1)))</f>
        <v>45537</v>
      </c>
      <c r="E39" s="14">
        <f>IF($AP39+2&lt;$D$6,"",IF($AP39+2&gt;$K$6,"",($AP39+2)))</f>
        <v>45538</v>
      </c>
      <c r="F39" s="14">
        <f>IF($AP39+3&lt;$D$6,"",IF($AP39+3&gt;$K$6,"",($AP39+3)))</f>
        <v>45539</v>
      </c>
      <c r="G39" s="14">
        <f>IF($AP39+4&lt;$D$6,"",IF($AP39+4&gt;$K$6,"",($AP39+4)))</f>
        <v>45540</v>
      </c>
      <c r="H39" s="14">
        <f>IF($AP39+5&lt;$D$6,"",IF($AP39+5&gt;$K$6,"",($AP39+5)))</f>
        <v>45541</v>
      </c>
      <c r="I39" s="14">
        <f>IF($AP39+6&lt;$D$6,"",IF($AP39+6&gt;$K$6,"",($AP39+6)))</f>
        <v>45542</v>
      </c>
      <c r="J39" s="14">
        <f>IF($AP39+7&lt;$D$6,"",IF($AP39+7&gt;$K$6,"",($AP39+7)))</f>
        <v>45543</v>
      </c>
      <c r="K39" s="14">
        <f>IF($AP39+8&lt;$D$6,"",IF($AP39+8&gt;$K$6,"",($AP39+8)))</f>
        <v>45544</v>
      </c>
      <c r="L39" s="14">
        <f>IF($AP39+9&lt;$D$6,"",IF($AP39+9&gt;$K$6,"",($AP39+9)))</f>
        <v>45545</v>
      </c>
      <c r="M39" s="14">
        <f>IF($AP39+10&lt;$D$6,"",IF($AP39+10&gt;$K$6,"",($AP39+10)))</f>
        <v>45546</v>
      </c>
      <c r="N39" s="14">
        <f>IF($AP39+11&lt;$D$6,"",IF($AP39+11&gt;$K$6,"",($AP39+11)))</f>
        <v>45547</v>
      </c>
      <c r="O39" s="14">
        <f>IF($AP39+12&lt;$D$6,"",IF($AP39+12&gt;$K$6,"",($AP39+12)))</f>
        <v>45548</v>
      </c>
      <c r="P39" s="14">
        <f>IF($AP39+13&lt;$D$6,"",IF($AP39+13&gt;$K$6,"",($AP39+13)))</f>
        <v>45549</v>
      </c>
      <c r="Q39" s="14">
        <f>IF($AP39+14&lt;$D$6,"",IF($AP39+14&gt;$K$6,"",($AP39+14)))</f>
        <v>45550</v>
      </c>
      <c r="R39" s="14">
        <f>IF($AP39+15&lt;$D$6,"",IF($AP39+15&gt;$K$6,"",($AP39+15)))</f>
        <v>45551</v>
      </c>
      <c r="S39" s="14">
        <f>IF($AP39+16&lt;$D$6,"",IF($AP39+16&gt;$K$6,"",($AP39+16)))</f>
        <v>45552</v>
      </c>
      <c r="T39" s="14">
        <f>IF($AP39+17&lt;$D$6,"",IF($AP39+17&gt;$K$6,"",($AP39+17)))</f>
        <v>45553</v>
      </c>
      <c r="U39" s="14">
        <f>IF($AP39+18&lt;$D$6,"",IF($AP39+18&gt;$K$6,"",($AP39+18)))</f>
        <v>45554</v>
      </c>
      <c r="V39" s="14">
        <f>IF($AP39+19&lt;$D$6,"",IF($AP39+19&gt;$K$6,"",($AP39+19)))</f>
        <v>45555</v>
      </c>
      <c r="W39" s="14">
        <f>IF($AP39+20&lt;$D$6,"",IF($AP39+20&gt;$K$6,"",($AP39+20)))</f>
        <v>45556</v>
      </c>
      <c r="X39" s="14">
        <f>IF($AP39+21&lt;$D$6,"",IF($AP39+21&gt;$K$6,"",($AP39+21)))</f>
        <v>45557</v>
      </c>
      <c r="Y39" s="14">
        <f>IF($AP39+22&lt;$D$6,"",IF($AP39+22&gt;$K$6,"",($AP39+22)))</f>
        <v>45558</v>
      </c>
      <c r="Z39" s="14">
        <f>IF($AP39+23&lt;$D$6,"",IF($AP39+23&gt;$K$6,"",($AP39+23)))</f>
        <v>45559</v>
      </c>
      <c r="AA39" s="14">
        <f>IF($AP39+24&lt;$D$6,"",IF($AP39+24&gt;$K$6,"",($AP39+24)))</f>
        <v>45560</v>
      </c>
      <c r="AB39" s="14">
        <f>IF($AP39+25&lt;$D$6,"",IF($AP39+25&gt;$K$6,"",($AP39+25)))</f>
        <v>45561</v>
      </c>
      <c r="AC39" s="14">
        <f>IF($AP39+26&lt;$D$6,"",IF($AP39+26&gt;$K$6,"",($AP39+26)))</f>
        <v>45562</v>
      </c>
      <c r="AD39" s="14">
        <f>IF($AP39+27&lt;$D$6,"",IF($AP39+27&gt;$K$6,"",($AP39+27)))</f>
        <v>45563</v>
      </c>
      <c r="AE39" s="14">
        <f>IF($AP39+28="","",IF(DAY($AP39+28)&lt;4,"",IF($AP39+28&lt;$D$6,"",IF($AP39+28&gt;$K$6,"",($AP39+28)))))</f>
        <v>45564</v>
      </c>
      <c r="AF39" s="14">
        <f>IF($AP39+29="","",IF(DAY($AP39+29)&lt;4,"",IF($AP39+29&lt;$D$6,"",IF($AP39+29&gt;$K$6,"",($AP39+29)))))</f>
        <v>45565</v>
      </c>
      <c r="AG39" s="14" t="str">
        <f>IF($AP39+30="","",IF(DAY($AP39+30)&lt;4,"",IF($AP39+30&lt;$D$6,"",IF($AP39+30&gt;$K$6,"",($AP39+30)))))</f>
        <v/>
      </c>
      <c r="AH39" s="120" t="s">
        <v>5</v>
      </c>
      <c r="AI39" s="122" t="s">
        <v>46</v>
      </c>
      <c r="AJ39" s="124" t="s">
        <v>5</v>
      </c>
      <c r="AK39" s="125" t="s">
        <v>46</v>
      </c>
      <c r="AP39" s="26">
        <f>DATE(AP36,AP37,AP38)</f>
        <v>45536</v>
      </c>
    </row>
    <row r="40" spans="2:42" ht="28.5" customHeight="1" x14ac:dyDescent="0.15">
      <c r="B40" s="126" t="s">
        <v>4</v>
      </c>
      <c r="C40" s="15"/>
      <c r="D40" s="15"/>
      <c r="E40" s="15"/>
      <c r="F40" s="133" t="s">
        <v>33</v>
      </c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21"/>
      <c r="AI40" s="123"/>
      <c r="AJ40" s="124"/>
      <c r="AK40" s="125"/>
    </row>
    <row r="41" spans="2:42" s="20" customFormat="1" ht="28.5" customHeight="1" thickBot="1" x14ac:dyDescent="0.2">
      <c r="B41" s="127"/>
      <c r="C41" s="28"/>
      <c r="D41" s="28"/>
      <c r="E41" s="28"/>
      <c r="F41" s="71" t="s">
        <v>34</v>
      </c>
      <c r="G41" s="28" t="s">
        <v>34</v>
      </c>
      <c r="H41" s="28" t="s">
        <v>34</v>
      </c>
      <c r="I41" s="28" t="s">
        <v>34</v>
      </c>
      <c r="J41" s="28" t="s">
        <v>34</v>
      </c>
      <c r="K41" s="28" t="s">
        <v>34</v>
      </c>
      <c r="L41" s="28" t="s">
        <v>34</v>
      </c>
      <c r="M41" s="28" t="s">
        <v>34</v>
      </c>
      <c r="N41" s="28" t="s">
        <v>34</v>
      </c>
      <c r="O41" s="28" t="s">
        <v>34</v>
      </c>
      <c r="P41" s="28" t="s">
        <v>34</v>
      </c>
      <c r="Q41" s="28" t="s">
        <v>34</v>
      </c>
      <c r="R41" s="28" t="s">
        <v>34</v>
      </c>
      <c r="S41" s="28" t="s">
        <v>34</v>
      </c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21"/>
      <c r="AI41" s="123"/>
      <c r="AJ41" s="124"/>
      <c r="AK41" s="125"/>
    </row>
    <row r="42" spans="2:42" s="21" customFormat="1" ht="14.25" thickTop="1" x14ac:dyDescent="0.15">
      <c r="B42" s="70" t="s">
        <v>2</v>
      </c>
      <c r="C42" s="67" t="s">
        <v>15</v>
      </c>
      <c r="D42" s="67"/>
      <c r="E42" s="67"/>
      <c r="F42" s="68"/>
      <c r="G42" s="67"/>
      <c r="H42" s="67"/>
      <c r="I42" s="67" t="s">
        <v>29</v>
      </c>
      <c r="J42" s="67" t="s">
        <v>29</v>
      </c>
      <c r="K42" s="67"/>
      <c r="L42" s="67"/>
      <c r="M42" s="67"/>
      <c r="N42" s="67"/>
      <c r="O42" s="67"/>
      <c r="P42" s="67" t="s">
        <v>29</v>
      </c>
      <c r="Q42" s="67" t="s">
        <v>29</v>
      </c>
      <c r="R42" s="67"/>
      <c r="S42" s="67"/>
      <c r="T42" s="67"/>
      <c r="U42" s="67"/>
      <c r="V42" s="67"/>
      <c r="W42" s="67" t="s">
        <v>15</v>
      </c>
      <c r="X42" s="67" t="s">
        <v>15</v>
      </c>
      <c r="Y42" s="67"/>
      <c r="Z42" s="68"/>
      <c r="AA42" s="67"/>
      <c r="AB42" s="67"/>
      <c r="AC42" s="67"/>
      <c r="AD42" s="67" t="s">
        <v>15</v>
      </c>
      <c r="AE42" s="67" t="s">
        <v>15</v>
      </c>
      <c r="AF42" s="67"/>
      <c r="AG42" s="69"/>
      <c r="AH42" s="72">
        <f>COUNTIF(C42:AG42,"●")</f>
        <v>5</v>
      </c>
      <c r="AI42" s="128">
        <f>IF(AH42=0,"",AH43/AH42)</f>
        <v>0.8</v>
      </c>
      <c r="AJ42" s="73">
        <f>AJ33+AH42</f>
        <v>22</v>
      </c>
      <c r="AK42" s="130">
        <f>IF(AJ42=0,"",AJ43/AJ42)</f>
        <v>0.95454545454545459</v>
      </c>
    </row>
    <row r="43" spans="2:42" s="21" customFormat="1" ht="14.25" thickBot="1" x14ac:dyDescent="0.2">
      <c r="B43" s="37" t="s">
        <v>8</v>
      </c>
      <c r="C43" s="22" t="s">
        <v>15</v>
      </c>
      <c r="D43" s="22"/>
      <c r="E43" s="22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2" t="s">
        <v>15</v>
      </c>
      <c r="X43" s="22" t="s">
        <v>15</v>
      </c>
      <c r="Y43" s="22"/>
      <c r="Z43" s="23"/>
      <c r="AA43" s="22"/>
      <c r="AB43" s="22"/>
      <c r="AC43" s="22"/>
      <c r="AD43" s="22"/>
      <c r="AE43" s="22" t="s">
        <v>15</v>
      </c>
      <c r="AF43" s="22"/>
      <c r="AG43" s="27"/>
      <c r="AH43" s="24">
        <f>COUNTIF(C43:AG43,"●")</f>
        <v>4</v>
      </c>
      <c r="AI43" s="129"/>
      <c r="AJ43" s="25">
        <f>AJ34+AH43</f>
        <v>21</v>
      </c>
      <c r="AK43" s="131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91">
        <f>IF(AP48&gt;$K$6,"",YEAR(AP48))</f>
        <v>2024</v>
      </c>
      <c r="R45" s="91"/>
      <c r="S45" s="91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5" t="s">
        <v>7</v>
      </c>
      <c r="AI45" s="106"/>
      <c r="AJ45" s="111" t="s">
        <v>6</v>
      </c>
      <c r="AK45" s="112"/>
      <c r="AO45" s="26">
        <f>AP39+31</f>
        <v>45567</v>
      </c>
      <c r="AP45" s="2">
        <f>YEAR(AO45)</f>
        <v>2024</v>
      </c>
    </row>
    <row r="46" spans="2:42" ht="13.5" customHeight="1" x14ac:dyDescent="0.15">
      <c r="B46" s="35" t="s">
        <v>0</v>
      </c>
      <c r="C46" s="117">
        <f>IF(AP48&gt;$K$6,"",MONTH(AP48))</f>
        <v>10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H46" s="107"/>
      <c r="AI46" s="108"/>
      <c r="AJ46" s="113"/>
      <c r="AK46" s="114"/>
      <c r="AP46" s="2">
        <f>MONTH(AO45)</f>
        <v>10</v>
      </c>
    </row>
    <row r="47" spans="2:42" x14ac:dyDescent="0.15">
      <c r="B47" s="36" t="s">
        <v>1</v>
      </c>
      <c r="C47" s="32">
        <f>IF($AP48&lt;$D$6,"",IF($AP48&gt;$K$6,"",($AP48)))</f>
        <v>45566</v>
      </c>
      <c r="D47" s="32">
        <f>IF($AP48+1&lt;$D$6,"",IF($AP48+1&gt;$K$6,"",($AP48+1)))</f>
        <v>45567</v>
      </c>
      <c r="E47" s="32">
        <f>IF($AP48+2&lt;$D$6,"",IF($AP48+2&gt;$K$6,"",($AP48+2)))</f>
        <v>45568</v>
      </c>
      <c r="F47" s="32">
        <f>IF($AP48+3&lt;$D$6,"",IF($AP48+3&gt;$K$6,"",($AP48+3)))</f>
        <v>45569</v>
      </c>
      <c r="G47" s="32">
        <f>IF($AP48+4&lt;$D$6,"",IF($AP48+4&gt;$K$6,"",($AP48+4)))</f>
        <v>45570</v>
      </c>
      <c r="H47" s="32">
        <f>IF($AP48+5&lt;$D$6,"",IF($AP48+5&gt;$K$6,"",($AP48+5)))</f>
        <v>45571</v>
      </c>
      <c r="I47" s="32">
        <f>IF($AP48+6&lt;$D$6,"",IF($AP48+6&gt;$K$6,"",($AP48+6)))</f>
        <v>45572</v>
      </c>
      <c r="J47" s="32">
        <f>IF($AP48+7&lt;$D$6,"",IF($AP48+7&gt;$K$6,"",($AP48+7)))</f>
        <v>45573</v>
      </c>
      <c r="K47" s="32">
        <f>IF($AP48+8&lt;$D$6,"",IF($AP48+8&gt;$K$6,"",($AP48+8)))</f>
        <v>45574</v>
      </c>
      <c r="L47" s="32">
        <f>IF($AP48+9&lt;$D$6,"",IF($AP48+9&gt;$K$6,"",($AP48+9)))</f>
        <v>45575</v>
      </c>
      <c r="M47" s="32">
        <f>IF($AP48+10&lt;$D$6,"",IF($AP48+10&gt;$K$6,"",($AP48+10)))</f>
        <v>45576</v>
      </c>
      <c r="N47" s="32">
        <f>IF($AP48+11&lt;$D$6,"",IF($AP48+11&gt;$K$6,"",($AP48+11)))</f>
        <v>45577</v>
      </c>
      <c r="O47" s="32">
        <f>IF($AP48+12&lt;$D$6,"",IF($AP48+12&gt;$K$6,"",($AP48+12)))</f>
        <v>45578</v>
      </c>
      <c r="P47" s="32">
        <f>IF($AP48+13&lt;$D$6,"",IF($AP48+13&gt;$K$6,"",($AP48+13)))</f>
        <v>45579</v>
      </c>
      <c r="Q47" s="32">
        <f>IF($AP48+14&lt;$D$6,"",IF($AP48+14&gt;$K$6,"",($AP48+14)))</f>
        <v>45580</v>
      </c>
      <c r="R47" s="32">
        <f>IF($AP48+15&lt;$D$6,"",IF($AP48+15&gt;$K$6,"",($AP48+15)))</f>
        <v>45581</v>
      </c>
      <c r="S47" s="32">
        <f>IF($AP48+16&lt;$D$6,"",IF($AP48+16&gt;$K$6,"",($AP48+16)))</f>
        <v>45582</v>
      </c>
      <c r="T47" s="32">
        <f>IF($AP48+17&lt;$D$6,"",IF($AP48+17&gt;$K$6,"",($AP48+17)))</f>
        <v>45583</v>
      </c>
      <c r="U47" s="32">
        <f>IF($AP48+18&lt;$D$6,"",IF($AP48+18&gt;$K$6,"",($AP48+18)))</f>
        <v>45584</v>
      </c>
      <c r="V47" s="32">
        <f>IF($AP48+19&lt;$D$6,"",IF($AP48+19&gt;$K$6,"",($AP48+19)))</f>
        <v>45585</v>
      </c>
      <c r="W47" s="32">
        <f>IF($AP48+20&lt;$D$6,"",IF($AP48+20&gt;$K$6,"",($AP48+20)))</f>
        <v>45586</v>
      </c>
      <c r="X47" s="32">
        <f>IF($AP48+21&lt;$D$6,"",IF($AP48+21&gt;$K$6,"",($AP48+21)))</f>
        <v>45587</v>
      </c>
      <c r="Y47" s="32">
        <f>IF($AP48+22&lt;$D$6,"",IF($AP48+22&gt;$K$6,"",($AP48+22)))</f>
        <v>45588</v>
      </c>
      <c r="Z47" s="32">
        <f>IF($AP48+23&lt;$D$6,"",IF($AP48+23&gt;$K$6,"",($AP48+23)))</f>
        <v>45589</v>
      </c>
      <c r="AA47" s="32">
        <f>IF($AP48+24&lt;$D$6,"",IF($AP48+24&gt;$K$6,"",($AP48+24)))</f>
        <v>45590</v>
      </c>
      <c r="AB47" s="32">
        <f>IF($AP48+25&lt;$D$6,"",IF($AP48+25&gt;$K$6,"",($AP48+25)))</f>
        <v>45591</v>
      </c>
      <c r="AC47" s="32">
        <f>IF($AP48+26&lt;$D$6,"",IF($AP48+26&gt;$K$6,"",($AP48+26)))</f>
        <v>45592</v>
      </c>
      <c r="AD47" s="32">
        <f>IF($AP48+27&lt;$D$6,"",IF($AP48+27&gt;$K$6,"",($AP48+27)))</f>
        <v>45593</v>
      </c>
      <c r="AE47" s="32">
        <f>IF($AP48+28="","",IF(DAY($AP48+28)&lt;4,"",IF($AP48+28&lt;$D$6,"",IF($AP48+28&gt;$K$6,"",($AP48+28)))))</f>
        <v>45594</v>
      </c>
      <c r="AF47" s="32">
        <f>IF($AP48+29="","",IF(DAY($AP48+29)&lt;4,"",IF($AP48+29&lt;$D$6,"",IF($AP48+29&gt;$K$6,"",($AP48+29)))))</f>
        <v>45595</v>
      </c>
      <c r="AG47" s="32">
        <f>IF($AP48+30="","",IF(DAY($AP48+30)&lt;4,"",IF($AP48+30&lt;$D$6,"",IF($AP48+30&gt;$K$6,"",($AP48+30)))))</f>
        <v>45596</v>
      </c>
      <c r="AH47" s="109"/>
      <c r="AI47" s="110"/>
      <c r="AJ47" s="115"/>
      <c r="AK47" s="116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45566</v>
      </c>
      <c r="D48" s="14">
        <f>IF($AP48+1&lt;$D$6,"",IF($AP48+1&gt;$K$6,"",($AP48+1)))</f>
        <v>45567</v>
      </c>
      <c r="E48" s="14">
        <f>IF($AP48+2&lt;$D$6,"",IF($AP48+2&gt;$K$6,"",($AP48+2)))</f>
        <v>45568</v>
      </c>
      <c r="F48" s="14">
        <f>IF($AP48+3&lt;$D$6,"",IF($AP48+3&gt;$K$6,"",($AP48+3)))</f>
        <v>45569</v>
      </c>
      <c r="G48" s="14">
        <f>IF($AP48+4&lt;$D$6,"",IF($AP48+4&gt;$K$6,"",($AP48+4)))</f>
        <v>45570</v>
      </c>
      <c r="H48" s="14">
        <f>IF($AP48+5&lt;$D$6,"",IF($AP48+5&gt;$K$6,"",($AP48+5)))</f>
        <v>45571</v>
      </c>
      <c r="I48" s="14">
        <f>IF($AP48+6&lt;$D$6,"",IF($AP48+6&gt;$K$6,"",($AP48+6)))</f>
        <v>45572</v>
      </c>
      <c r="J48" s="14">
        <f>IF($AP48+7&lt;$D$6,"",IF($AP48+7&gt;$K$6,"",($AP48+7)))</f>
        <v>45573</v>
      </c>
      <c r="K48" s="14">
        <f>IF($AP48+8&lt;$D$6,"",IF($AP48+8&gt;$K$6,"",($AP48+8)))</f>
        <v>45574</v>
      </c>
      <c r="L48" s="14">
        <f>IF($AP48+9&lt;$D$6,"",IF($AP48+9&gt;$K$6,"",($AP48+9)))</f>
        <v>45575</v>
      </c>
      <c r="M48" s="14">
        <f>IF($AP48+10&lt;$D$6,"",IF($AP48+10&gt;$K$6,"",($AP48+10)))</f>
        <v>45576</v>
      </c>
      <c r="N48" s="14">
        <f>IF($AP48+11&lt;$D$6,"",IF($AP48+11&gt;$K$6,"",($AP48+11)))</f>
        <v>45577</v>
      </c>
      <c r="O48" s="14">
        <f>IF($AP48+12&lt;$D$6,"",IF($AP48+12&gt;$K$6,"",($AP48+12)))</f>
        <v>45578</v>
      </c>
      <c r="P48" s="14">
        <f>IF($AP48+13&lt;$D$6,"",IF($AP48+13&gt;$K$6,"",($AP48+13)))</f>
        <v>45579</v>
      </c>
      <c r="Q48" s="14">
        <f>IF($AP48+14&lt;$D$6,"",IF($AP48+14&gt;$K$6,"",($AP48+14)))</f>
        <v>45580</v>
      </c>
      <c r="R48" s="14">
        <f>IF($AP48+15&lt;$D$6,"",IF($AP48+15&gt;$K$6,"",($AP48+15)))</f>
        <v>45581</v>
      </c>
      <c r="S48" s="14">
        <f>IF($AP48+16&lt;$D$6,"",IF($AP48+16&gt;$K$6,"",($AP48+16)))</f>
        <v>45582</v>
      </c>
      <c r="T48" s="14">
        <f>IF($AP48+17&lt;$D$6,"",IF($AP48+17&gt;$K$6,"",($AP48+17)))</f>
        <v>45583</v>
      </c>
      <c r="U48" s="14">
        <f>IF($AP48+18&lt;$D$6,"",IF($AP48+18&gt;$K$6,"",($AP48+18)))</f>
        <v>45584</v>
      </c>
      <c r="V48" s="14">
        <f>IF($AP48+19&lt;$D$6,"",IF($AP48+19&gt;$K$6,"",($AP48+19)))</f>
        <v>45585</v>
      </c>
      <c r="W48" s="14">
        <f>IF($AP48+20&lt;$D$6,"",IF($AP48+20&gt;$K$6,"",($AP48+20)))</f>
        <v>45586</v>
      </c>
      <c r="X48" s="14">
        <f>IF($AP48+21&lt;$D$6,"",IF($AP48+21&gt;$K$6,"",($AP48+21)))</f>
        <v>45587</v>
      </c>
      <c r="Y48" s="14">
        <f>IF($AP48+22&lt;$D$6,"",IF($AP48+22&gt;$K$6,"",($AP48+22)))</f>
        <v>45588</v>
      </c>
      <c r="Z48" s="14">
        <f>IF($AP48+23&lt;$D$6,"",IF($AP48+23&gt;$K$6,"",($AP48+23)))</f>
        <v>45589</v>
      </c>
      <c r="AA48" s="14">
        <f>IF($AP48+24&lt;$D$6,"",IF($AP48+24&gt;$K$6,"",($AP48+24)))</f>
        <v>45590</v>
      </c>
      <c r="AB48" s="14">
        <f>IF($AP48+25&lt;$D$6,"",IF($AP48+25&gt;$K$6,"",($AP48+25)))</f>
        <v>45591</v>
      </c>
      <c r="AC48" s="14">
        <f>IF($AP48+26&lt;$D$6,"",IF($AP48+26&gt;$K$6,"",($AP48+26)))</f>
        <v>45592</v>
      </c>
      <c r="AD48" s="14">
        <f>IF($AP48+27&lt;$D$6,"",IF($AP48+27&gt;$K$6,"",($AP48+27)))</f>
        <v>45593</v>
      </c>
      <c r="AE48" s="14">
        <f>IF($AP48+28="","",IF(DAY($AP48+28)&lt;4,"",IF($AP48+28&lt;$D$6,"",IF($AP48+28&gt;$K$6,"",($AP48+28)))))</f>
        <v>45594</v>
      </c>
      <c r="AF48" s="14">
        <f>IF($AP48+29="","",IF(DAY($AP48+29)&lt;4,"",IF($AP48+29&lt;$D$6,"",IF($AP48+29&gt;$K$6,"",($AP48+29)))))</f>
        <v>45595</v>
      </c>
      <c r="AG48" s="14">
        <f>IF($AP48+30="","",IF(DAY($AP48+30)&lt;4,"",IF($AP48+30&lt;$D$6,"",IF($AP48+30&gt;$K$6,"",($AP48+30)))))</f>
        <v>45596</v>
      </c>
      <c r="AH48" s="120" t="s">
        <v>5</v>
      </c>
      <c r="AI48" s="122" t="s">
        <v>46</v>
      </c>
      <c r="AJ48" s="124" t="s">
        <v>5</v>
      </c>
      <c r="AK48" s="125" t="s">
        <v>46</v>
      </c>
      <c r="AP48" s="26">
        <f>DATE(AP45,AP46,AP47)</f>
        <v>45566</v>
      </c>
    </row>
    <row r="49" spans="2:42" ht="28.5" customHeight="1" x14ac:dyDescent="0.15">
      <c r="B49" s="126" t="s">
        <v>4</v>
      </c>
      <c r="C49" s="15"/>
      <c r="D49" s="15"/>
      <c r="E49" s="15"/>
      <c r="F49" s="16"/>
      <c r="G49" s="15"/>
      <c r="H49" s="15"/>
      <c r="I49" s="15">
        <v>45563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>
        <v>45612</v>
      </c>
      <c r="Y49" s="15"/>
      <c r="Z49" s="16"/>
      <c r="AA49" s="15"/>
      <c r="AB49" s="15"/>
      <c r="AC49" s="15"/>
      <c r="AD49" s="15"/>
      <c r="AE49" s="15"/>
      <c r="AF49" s="15"/>
      <c r="AG49" s="19"/>
      <c r="AH49" s="121"/>
      <c r="AI49" s="123"/>
      <c r="AJ49" s="124"/>
      <c r="AK49" s="125"/>
    </row>
    <row r="50" spans="2:42" s="20" customFormat="1" ht="28.5" customHeight="1" thickBot="1" x14ac:dyDescent="0.2">
      <c r="B50" s="127"/>
      <c r="C50" s="28"/>
      <c r="D50" s="28"/>
      <c r="E50" s="28"/>
      <c r="F50" s="71"/>
      <c r="G50" s="28"/>
      <c r="H50" s="28"/>
      <c r="I50" s="28" t="s">
        <v>26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 t="s">
        <v>26</v>
      </c>
      <c r="Y50" s="28"/>
      <c r="Z50" s="71"/>
      <c r="AA50" s="28"/>
      <c r="AB50" s="28"/>
      <c r="AC50" s="28"/>
      <c r="AD50" s="28"/>
      <c r="AE50" s="28"/>
      <c r="AF50" s="28"/>
      <c r="AG50" s="28"/>
      <c r="AH50" s="121"/>
      <c r="AI50" s="123"/>
      <c r="AJ50" s="124"/>
      <c r="AK50" s="12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 t="s">
        <v>15</v>
      </c>
      <c r="H51" s="67" t="s">
        <v>15</v>
      </c>
      <c r="I51" s="67"/>
      <c r="J51" s="67"/>
      <c r="K51" s="67"/>
      <c r="L51" s="67"/>
      <c r="M51" s="68"/>
      <c r="N51" s="67" t="s">
        <v>15</v>
      </c>
      <c r="O51" s="67" t="s">
        <v>15</v>
      </c>
      <c r="P51" s="67"/>
      <c r="Q51" s="67"/>
      <c r="R51" s="67"/>
      <c r="S51" s="67"/>
      <c r="T51" s="67"/>
      <c r="U51" s="67" t="s">
        <v>15</v>
      </c>
      <c r="V51" s="67" t="s">
        <v>15</v>
      </c>
      <c r="W51" s="67"/>
      <c r="X51" s="67"/>
      <c r="Y51" s="67"/>
      <c r="Z51" s="68"/>
      <c r="AA51" s="67"/>
      <c r="AB51" s="67" t="s">
        <v>15</v>
      </c>
      <c r="AC51" s="67" t="s">
        <v>15</v>
      </c>
      <c r="AD51" s="67"/>
      <c r="AE51" s="67"/>
      <c r="AF51" s="67"/>
      <c r="AG51" s="69"/>
      <c r="AH51" s="72">
        <f>COUNTIF(C51:AG51,"●")</f>
        <v>8</v>
      </c>
      <c r="AI51" s="128">
        <f>IF(AH51=0,"",AH52/AH51)</f>
        <v>1.25</v>
      </c>
      <c r="AJ51" s="73">
        <f>AJ42+AH51</f>
        <v>30</v>
      </c>
      <c r="AK51" s="130">
        <f>IF(AJ51=0,"",AJ52/AJ51)</f>
        <v>1.0333333333333334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 t="s">
        <v>15</v>
      </c>
      <c r="H52" s="22" t="s">
        <v>15</v>
      </c>
      <c r="I52" s="22" t="s">
        <v>15</v>
      </c>
      <c r="J52" s="22"/>
      <c r="K52" s="22"/>
      <c r="L52" s="22"/>
      <c r="M52" s="23"/>
      <c r="N52" s="22" t="s">
        <v>15</v>
      </c>
      <c r="O52" s="22" t="s">
        <v>15</v>
      </c>
      <c r="P52" s="22"/>
      <c r="Q52" s="22"/>
      <c r="R52" s="22"/>
      <c r="S52" s="22"/>
      <c r="T52" s="22"/>
      <c r="U52" s="22" t="s">
        <v>15</v>
      </c>
      <c r="V52" s="22" t="s">
        <v>15</v>
      </c>
      <c r="W52" s="22"/>
      <c r="X52" s="22" t="s">
        <v>15</v>
      </c>
      <c r="Y52" s="22"/>
      <c r="Z52" s="23"/>
      <c r="AA52" s="22"/>
      <c r="AB52" s="22" t="s">
        <v>15</v>
      </c>
      <c r="AC52" s="22" t="s">
        <v>15</v>
      </c>
      <c r="AD52" s="22"/>
      <c r="AE52" s="22"/>
      <c r="AF52" s="22"/>
      <c r="AG52" s="27"/>
      <c r="AH52" s="24">
        <f>COUNTIF(C52:AG52,"●")</f>
        <v>10</v>
      </c>
      <c r="AI52" s="129"/>
      <c r="AJ52" s="25">
        <f>AJ43+AH52</f>
        <v>31</v>
      </c>
      <c r="AK52" s="131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1">
        <f>IF(AP57&gt;$K$6,"",YEAR(AP57))</f>
        <v>2024</v>
      </c>
      <c r="R54" s="91"/>
      <c r="S54" s="91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5" t="s">
        <v>7</v>
      </c>
      <c r="AI54" s="106"/>
      <c r="AJ54" s="111" t="s">
        <v>6</v>
      </c>
      <c r="AK54" s="112"/>
      <c r="AO54" s="26">
        <f>AP48+31</f>
        <v>45597</v>
      </c>
      <c r="AP54" s="2">
        <f>YEAR(AO54)</f>
        <v>2024</v>
      </c>
    </row>
    <row r="55" spans="2:42" ht="13.5" customHeight="1" x14ac:dyDescent="0.15">
      <c r="B55" s="35" t="s">
        <v>0</v>
      </c>
      <c r="C55" s="117">
        <f>IF(AP57&gt;$K$6,"",MONTH(AP57))</f>
        <v>11</v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9"/>
      <c r="AH55" s="107"/>
      <c r="AI55" s="108"/>
      <c r="AJ55" s="113"/>
      <c r="AK55" s="114"/>
      <c r="AP55" s="2">
        <f>MONTH(AO54)</f>
        <v>11</v>
      </c>
    </row>
    <row r="56" spans="2:42" x14ac:dyDescent="0.15">
      <c r="B56" s="36" t="s">
        <v>1</v>
      </c>
      <c r="C56" s="32">
        <f>IF($AP57&lt;$D$6,"",IF($AP57&gt;$K$6,"",($AP57)))</f>
        <v>45597</v>
      </c>
      <c r="D56" s="32">
        <f>IF($AP57+1&lt;$D$6,"",IF($AP57+1&gt;$K$6,"",($AP57+1)))</f>
        <v>45598</v>
      </c>
      <c r="E56" s="32">
        <f>IF($AP57+2&lt;$D$6,"",IF($AP57+2&gt;$K$6,"",($AP57+2)))</f>
        <v>45599</v>
      </c>
      <c r="F56" s="32">
        <f>IF($AP57+3&lt;$D$6,"",IF($AP57+3&gt;$K$6,"",($AP57+3)))</f>
        <v>45600</v>
      </c>
      <c r="G56" s="32">
        <f>IF($AP57+4&lt;$D$6,"",IF($AP57+4&gt;$K$6,"",($AP57+4)))</f>
        <v>45601</v>
      </c>
      <c r="H56" s="32">
        <f>IF($AP57+5&lt;$D$6,"",IF($AP57+5&gt;$K$6,"",($AP57+5)))</f>
        <v>45602</v>
      </c>
      <c r="I56" s="32">
        <f>IF($AP57+6&lt;$D$6,"",IF($AP57+6&gt;$K$6,"",($AP57+6)))</f>
        <v>45603</v>
      </c>
      <c r="J56" s="32">
        <f>IF($AP57+7&lt;$D$6,"",IF($AP57+7&gt;$K$6,"",($AP57+7)))</f>
        <v>45604</v>
      </c>
      <c r="K56" s="32">
        <f>IF($AP57+8&lt;$D$6,"",IF($AP57+8&gt;$K$6,"",($AP57+8)))</f>
        <v>45605</v>
      </c>
      <c r="L56" s="32">
        <f>IF($AP57+9&lt;$D$6,"",IF($AP57+9&gt;$K$6,"",($AP57+9)))</f>
        <v>45606</v>
      </c>
      <c r="M56" s="32">
        <f>IF($AP57+10&lt;$D$6,"",IF($AP57+10&gt;$K$6,"",($AP57+10)))</f>
        <v>45607</v>
      </c>
      <c r="N56" s="32">
        <f>IF($AP57+11&lt;$D$6,"",IF($AP57+11&gt;$K$6,"",($AP57+11)))</f>
        <v>45608</v>
      </c>
      <c r="O56" s="32">
        <f>IF($AP57+12&lt;$D$6,"",IF($AP57+12&gt;$K$6,"",($AP57+12)))</f>
        <v>45609</v>
      </c>
      <c r="P56" s="32">
        <f>IF($AP57+13&lt;$D$6,"",IF($AP57+13&gt;$K$6,"",($AP57+13)))</f>
        <v>45610</v>
      </c>
      <c r="Q56" s="32">
        <f>IF($AP57+14&lt;$D$6,"",IF($AP57+14&gt;$K$6,"",($AP57+14)))</f>
        <v>45611</v>
      </c>
      <c r="R56" s="32">
        <f>IF($AP57+15&lt;$D$6,"",IF($AP57+15&gt;$K$6,"",($AP57+15)))</f>
        <v>45612</v>
      </c>
      <c r="S56" s="32">
        <f>IF($AP57+16&lt;$D$6,"",IF($AP57+16&gt;$K$6,"",($AP57+16)))</f>
        <v>45613</v>
      </c>
      <c r="T56" s="32">
        <f>IF($AP57+17&lt;$D$6,"",IF($AP57+17&gt;$K$6,"",($AP57+17)))</f>
        <v>45614</v>
      </c>
      <c r="U56" s="32">
        <f>IF($AP57+18&lt;$D$6,"",IF($AP57+18&gt;$K$6,"",($AP57+18)))</f>
        <v>45615</v>
      </c>
      <c r="V56" s="32">
        <f>IF($AP57+19&lt;$D$6,"",IF($AP57+19&gt;$K$6,"",($AP57+19)))</f>
        <v>45616</v>
      </c>
      <c r="W56" s="32">
        <f>IF($AP57+20&lt;$D$6,"",IF($AP57+20&gt;$K$6,"",($AP57+20)))</f>
        <v>45617</v>
      </c>
      <c r="X56" s="32">
        <f>IF($AP57+21&lt;$D$6,"",IF($AP57+21&gt;$K$6,"",($AP57+21)))</f>
        <v>45618</v>
      </c>
      <c r="Y56" s="32">
        <f>IF($AP57+22&lt;$D$6,"",IF($AP57+22&gt;$K$6,"",($AP57+22)))</f>
        <v>45619</v>
      </c>
      <c r="Z56" s="32">
        <f>IF($AP57+23&lt;$D$6,"",IF($AP57+23&gt;$K$6,"",($AP57+23)))</f>
        <v>45620</v>
      </c>
      <c r="AA56" s="32">
        <f>IF($AP57+24&lt;$D$6,"",IF($AP57+24&gt;$K$6,"",($AP57+24)))</f>
        <v>45621</v>
      </c>
      <c r="AB56" s="32">
        <f>IF($AP57+25&lt;$D$6,"",IF($AP57+25&gt;$K$6,"",($AP57+25)))</f>
        <v>45622</v>
      </c>
      <c r="AC56" s="32">
        <f>IF($AP57+26&lt;$D$6,"",IF($AP57+26&gt;$K$6,"",($AP57+26)))</f>
        <v>45623</v>
      </c>
      <c r="AD56" s="32">
        <f>IF($AP57+27&lt;$D$6,"",IF($AP57+27&gt;$K$6,"",($AP57+27)))</f>
        <v>45624</v>
      </c>
      <c r="AE56" s="32">
        <f>IF($AP57+28="","",IF(DAY($AP57+28)&lt;4,"",IF($AP57+28&lt;$D$6,"",IF($AP57+28&gt;$K$6,"",($AP57+28)))))</f>
        <v>45625</v>
      </c>
      <c r="AF56" s="32">
        <f>IF($AP57+29="","",IF(DAY($AP57+29)&lt;4,"",IF($AP57+29&lt;$D$6,"",IF($AP57+29&gt;$K$6,"",($AP57+29)))))</f>
        <v>45626</v>
      </c>
      <c r="AG56" s="32" t="str">
        <f>IF($AP57+30="","",IF(DAY($AP57+30)&lt;4,"",IF($AP57+30&lt;$D$6,"",IF($AP57+30&gt;$K$6,"",($AP57+30)))))</f>
        <v/>
      </c>
      <c r="AH56" s="109"/>
      <c r="AI56" s="110"/>
      <c r="AJ56" s="115"/>
      <c r="AK56" s="116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45597</v>
      </c>
      <c r="D57" s="14">
        <f>IF($AP57+1&lt;$D$6,"",IF($AP57+1&gt;$K$6,"",($AP57+1)))</f>
        <v>45598</v>
      </c>
      <c r="E57" s="14">
        <f>IF($AP57+2&lt;$D$6,"",IF($AP57+2&gt;$K$6,"",($AP57+2)))</f>
        <v>45599</v>
      </c>
      <c r="F57" s="14">
        <f>IF($AP57+3&lt;$D$6,"",IF($AP57+3&gt;$K$6,"",($AP57+3)))</f>
        <v>45600</v>
      </c>
      <c r="G57" s="14">
        <f>IF($AP57+4&lt;$D$6,"",IF($AP57+4&gt;$K$6,"",($AP57+4)))</f>
        <v>45601</v>
      </c>
      <c r="H57" s="14">
        <f>IF($AP57+5&lt;$D$6,"",IF($AP57+5&gt;$K$6,"",($AP57+5)))</f>
        <v>45602</v>
      </c>
      <c r="I57" s="14">
        <f>IF($AP57+6&lt;$D$6,"",IF($AP57+6&gt;$K$6,"",($AP57+6)))</f>
        <v>45603</v>
      </c>
      <c r="J57" s="14">
        <f>IF($AP57+7&lt;$D$6,"",IF($AP57+7&gt;$K$6,"",($AP57+7)))</f>
        <v>45604</v>
      </c>
      <c r="K57" s="14">
        <f>IF($AP57+8&lt;$D$6,"",IF($AP57+8&gt;$K$6,"",($AP57+8)))</f>
        <v>45605</v>
      </c>
      <c r="L57" s="14">
        <f>IF($AP57+9&lt;$D$6,"",IF($AP57+9&gt;$K$6,"",($AP57+9)))</f>
        <v>45606</v>
      </c>
      <c r="M57" s="14">
        <f>IF($AP57+10&lt;$D$6,"",IF($AP57+10&gt;$K$6,"",($AP57+10)))</f>
        <v>45607</v>
      </c>
      <c r="N57" s="14">
        <f>IF($AP57+11&lt;$D$6,"",IF($AP57+11&gt;$K$6,"",($AP57+11)))</f>
        <v>45608</v>
      </c>
      <c r="O57" s="14">
        <f>IF($AP57+12&lt;$D$6,"",IF($AP57+12&gt;$K$6,"",($AP57+12)))</f>
        <v>45609</v>
      </c>
      <c r="P57" s="14">
        <f>IF($AP57+13&lt;$D$6,"",IF($AP57+13&gt;$K$6,"",($AP57+13)))</f>
        <v>45610</v>
      </c>
      <c r="Q57" s="14">
        <f>IF($AP57+14&lt;$D$6,"",IF($AP57+14&gt;$K$6,"",($AP57+14)))</f>
        <v>45611</v>
      </c>
      <c r="R57" s="14">
        <f>IF($AP57+15&lt;$D$6,"",IF($AP57+15&gt;$K$6,"",($AP57+15)))</f>
        <v>45612</v>
      </c>
      <c r="S57" s="14">
        <f>IF($AP57+16&lt;$D$6,"",IF($AP57+16&gt;$K$6,"",($AP57+16)))</f>
        <v>45613</v>
      </c>
      <c r="T57" s="14">
        <f>IF($AP57+17&lt;$D$6,"",IF($AP57+17&gt;$K$6,"",($AP57+17)))</f>
        <v>45614</v>
      </c>
      <c r="U57" s="14">
        <f>IF($AP57+18&lt;$D$6,"",IF($AP57+18&gt;$K$6,"",($AP57+18)))</f>
        <v>45615</v>
      </c>
      <c r="V57" s="14">
        <f>IF($AP57+19&lt;$D$6,"",IF($AP57+19&gt;$K$6,"",($AP57+19)))</f>
        <v>45616</v>
      </c>
      <c r="W57" s="14">
        <f>IF($AP57+20&lt;$D$6,"",IF($AP57+20&gt;$K$6,"",($AP57+20)))</f>
        <v>45617</v>
      </c>
      <c r="X57" s="14">
        <f>IF($AP57+21&lt;$D$6,"",IF($AP57+21&gt;$K$6,"",($AP57+21)))</f>
        <v>45618</v>
      </c>
      <c r="Y57" s="14">
        <f>IF($AP57+22&lt;$D$6,"",IF($AP57+22&gt;$K$6,"",($AP57+22)))</f>
        <v>45619</v>
      </c>
      <c r="Z57" s="14">
        <f>IF($AP57+23&lt;$D$6,"",IF($AP57+23&gt;$K$6,"",($AP57+23)))</f>
        <v>45620</v>
      </c>
      <c r="AA57" s="14">
        <f>IF($AP57+24&lt;$D$6,"",IF($AP57+24&gt;$K$6,"",($AP57+24)))</f>
        <v>45621</v>
      </c>
      <c r="AB57" s="14">
        <f>IF($AP57+25&lt;$D$6,"",IF($AP57+25&gt;$K$6,"",($AP57+25)))</f>
        <v>45622</v>
      </c>
      <c r="AC57" s="14">
        <f>IF($AP57+26&lt;$D$6,"",IF($AP57+26&gt;$K$6,"",($AP57+26)))</f>
        <v>45623</v>
      </c>
      <c r="AD57" s="14">
        <f>IF($AP57+27&lt;$D$6,"",IF($AP57+27&gt;$K$6,"",($AP57+27)))</f>
        <v>45624</v>
      </c>
      <c r="AE57" s="14">
        <f>IF($AP57+28="","",IF(DAY($AP57+28)&lt;4,"",IF($AP57+28&lt;$D$6,"",IF($AP57+28&gt;$K$6,"",($AP57+28)))))</f>
        <v>45625</v>
      </c>
      <c r="AF57" s="14">
        <f>IF($AP57+29="","",IF(DAY($AP57+29)&lt;4,"",IF($AP57+29&lt;$D$6,"",IF($AP57+29&gt;$K$6,"",($AP57+29)))))</f>
        <v>45626</v>
      </c>
      <c r="AG57" s="14" t="str">
        <f>IF($AP57+30="","",IF(DAY($AP57+30)&lt;4,"",IF($AP57+30&lt;$D$6,"",IF($AP57+30&gt;$K$6,"",($AP57+30)))))</f>
        <v/>
      </c>
      <c r="AH57" s="120" t="s">
        <v>5</v>
      </c>
      <c r="AI57" s="122" t="s">
        <v>46</v>
      </c>
      <c r="AJ57" s="124" t="s">
        <v>5</v>
      </c>
      <c r="AK57" s="125" t="s">
        <v>46</v>
      </c>
      <c r="AP57" s="26">
        <f>DATE(AP54,AP55,AP56)</f>
        <v>45597</v>
      </c>
    </row>
    <row r="58" spans="2:42" ht="28.5" customHeight="1" x14ac:dyDescent="0.15">
      <c r="B58" s="126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21"/>
      <c r="AI58" s="123"/>
      <c r="AJ58" s="124"/>
      <c r="AK58" s="125"/>
    </row>
    <row r="59" spans="2:42" s="20" customFormat="1" ht="28.5" customHeight="1" thickBot="1" x14ac:dyDescent="0.2">
      <c r="B59" s="127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21"/>
      <c r="AI59" s="123"/>
      <c r="AJ59" s="124"/>
      <c r="AK59" s="125"/>
    </row>
    <row r="60" spans="2:42" s="21" customFormat="1" ht="14.25" thickTop="1" x14ac:dyDescent="0.15">
      <c r="B60" s="70" t="s">
        <v>2</v>
      </c>
      <c r="C60" s="67"/>
      <c r="D60" s="67" t="s">
        <v>15</v>
      </c>
      <c r="E60" s="67" t="s">
        <v>15</v>
      </c>
      <c r="F60" s="68"/>
      <c r="G60" s="67"/>
      <c r="H60" s="67"/>
      <c r="I60" s="67"/>
      <c r="J60" s="67"/>
      <c r="K60" s="67" t="s">
        <v>15</v>
      </c>
      <c r="L60" s="67" t="s">
        <v>15</v>
      </c>
      <c r="M60" s="67"/>
      <c r="N60" s="67"/>
      <c r="O60" s="67"/>
      <c r="P60" s="67"/>
      <c r="Q60" s="67"/>
      <c r="R60" s="67" t="s">
        <v>15</v>
      </c>
      <c r="S60" s="67" t="s">
        <v>15</v>
      </c>
      <c r="T60" s="67"/>
      <c r="U60" s="67"/>
      <c r="V60" s="67"/>
      <c r="W60" s="67"/>
      <c r="X60" s="67"/>
      <c r="Y60" s="67" t="s">
        <v>15</v>
      </c>
      <c r="Z60" s="67" t="s">
        <v>15</v>
      </c>
      <c r="AA60" s="67"/>
      <c r="AB60" s="67"/>
      <c r="AC60" s="67"/>
      <c r="AD60" s="67"/>
      <c r="AE60" s="67"/>
      <c r="AF60" s="67" t="s">
        <v>15</v>
      </c>
      <c r="AG60" s="67"/>
      <c r="AH60" s="72">
        <f>COUNTIF(C60:AG60,"●")</f>
        <v>9</v>
      </c>
      <c r="AI60" s="128">
        <f>IF(AH60=0,"",AH61/AH60)</f>
        <v>0.77777777777777779</v>
      </c>
      <c r="AJ60" s="73">
        <f>AJ51+AH60</f>
        <v>39</v>
      </c>
      <c r="AK60" s="130">
        <f>IF(AJ60=0,"",AJ61/AJ60)</f>
        <v>0.97435897435897434</v>
      </c>
    </row>
    <row r="61" spans="2:42" s="21" customFormat="1" ht="14.25" thickBot="1" x14ac:dyDescent="0.2">
      <c r="B61" s="37" t="s">
        <v>8</v>
      </c>
      <c r="C61" s="22"/>
      <c r="D61" s="22" t="s">
        <v>15</v>
      </c>
      <c r="E61" s="22" t="s">
        <v>15</v>
      </c>
      <c r="F61" s="23"/>
      <c r="G61" s="22"/>
      <c r="H61" s="22"/>
      <c r="I61" s="22"/>
      <c r="J61" s="22"/>
      <c r="K61" s="22" t="s">
        <v>15</v>
      </c>
      <c r="L61" s="22" t="s">
        <v>15</v>
      </c>
      <c r="M61" s="22"/>
      <c r="N61" s="22"/>
      <c r="O61" s="22"/>
      <c r="P61" s="22"/>
      <c r="Q61" s="22"/>
      <c r="R61" s="22"/>
      <c r="S61" s="22" t="s">
        <v>15</v>
      </c>
      <c r="T61" s="22"/>
      <c r="U61" s="22"/>
      <c r="V61" s="22"/>
      <c r="W61" s="22"/>
      <c r="X61" s="22"/>
      <c r="Y61" s="22" t="s">
        <v>15</v>
      </c>
      <c r="Z61" s="22" t="s">
        <v>15</v>
      </c>
      <c r="AA61" s="22"/>
      <c r="AB61" s="22"/>
      <c r="AC61" s="22"/>
      <c r="AD61" s="22"/>
      <c r="AE61" s="22"/>
      <c r="AF61" s="22"/>
      <c r="AG61" s="22"/>
      <c r="AH61" s="24">
        <f>COUNTIF(C61:AG61,"●")</f>
        <v>7</v>
      </c>
      <c r="AI61" s="129"/>
      <c r="AJ61" s="25">
        <f>AJ52+AH61</f>
        <v>38</v>
      </c>
      <c r="AK61" s="131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91">
        <f>IF(AP66&gt;$K$6,"",YEAR(AP66))</f>
        <v>2024</v>
      </c>
      <c r="R63" s="91"/>
      <c r="S63" s="91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5" t="s">
        <v>7</v>
      </c>
      <c r="AI63" s="106"/>
      <c r="AJ63" s="111" t="s">
        <v>6</v>
      </c>
      <c r="AK63" s="112"/>
      <c r="AO63" s="26">
        <f>AP57+31</f>
        <v>45628</v>
      </c>
      <c r="AP63" s="2">
        <f>YEAR(AO63)</f>
        <v>2024</v>
      </c>
    </row>
    <row r="64" spans="2:42" ht="13.5" customHeight="1" x14ac:dyDescent="0.15">
      <c r="B64" s="35" t="s">
        <v>0</v>
      </c>
      <c r="C64" s="117">
        <f>IF(AP66&gt;$K$6,"",MONTH(AP66))</f>
        <v>12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9"/>
      <c r="AH64" s="107"/>
      <c r="AI64" s="108"/>
      <c r="AJ64" s="113"/>
      <c r="AK64" s="114"/>
      <c r="AP64" s="2">
        <f>MONTH(AO63)</f>
        <v>12</v>
      </c>
    </row>
    <row r="65" spans="2:42" x14ac:dyDescent="0.15">
      <c r="B65" s="36" t="s">
        <v>1</v>
      </c>
      <c r="C65" s="32">
        <f>IF($AP66&lt;$D$6,"",IF($AP66&gt;$K$6,"",($AP66)))</f>
        <v>45627</v>
      </c>
      <c r="D65" s="32">
        <f>IF($AP66+1&lt;$D$6,"",IF($AP66+1&gt;$K$6,"",($AP66+1)))</f>
        <v>45628</v>
      </c>
      <c r="E65" s="32">
        <f>IF($AP66+2&lt;$D$6,"",IF($AP66+2&gt;$K$6,"",($AP66+2)))</f>
        <v>45629</v>
      </c>
      <c r="F65" s="32">
        <f>IF($AP66+3&lt;$D$6,"",IF($AP66+3&gt;$K$6,"",($AP66+3)))</f>
        <v>45630</v>
      </c>
      <c r="G65" s="32">
        <f>IF($AP66+4&lt;$D$6,"",IF($AP66+4&gt;$K$6,"",($AP66+4)))</f>
        <v>45631</v>
      </c>
      <c r="H65" s="32">
        <f>IF($AP66+5&lt;$D$6,"",IF($AP66+5&gt;$K$6,"",($AP66+5)))</f>
        <v>45632</v>
      </c>
      <c r="I65" s="32">
        <f>IF($AP66+6&lt;$D$6,"",IF($AP66+6&gt;$K$6,"",($AP66+6)))</f>
        <v>45633</v>
      </c>
      <c r="J65" s="32">
        <f>IF($AP66+7&lt;$D$6,"",IF($AP66+7&gt;$K$6,"",($AP66+7)))</f>
        <v>45634</v>
      </c>
      <c r="K65" s="32">
        <f>IF($AP66+8&lt;$D$6,"",IF($AP66+8&gt;$K$6,"",($AP66+8)))</f>
        <v>45635</v>
      </c>
      <c r="L65" s="32">
        <f>IF($AP66+9&lt;$D$6,"",IF($AP66+9&gt;$K$6,"",($AP66+9)))</f>
        <v>45636</v>
      </c>
      <c r="M65" s="32">
        <f>IF($AP66+10&lt;$D$6,"",IF($AP66+10&gt;$K$6,"",($AP66+10)))</f>
        <v>45637</v>
      </c>
      <c r="N65" s="32">
        <f>IF($AP66+11&lt;$D$6,"",IF($AP66+11&gt;$K$6,"",($AP66+11)))</f>
        <v>45638</v>
      </c>
      <c r="O65" s="32">
        <f>IF($AP66+12&lt;$D$6,"",IF($AP66+12&gt;$K$6,"",($AP66+12)))</f>
        <v>45639</v>
      </c>
      <c r="P65" s="32">
        <f>IF($AP66+13&lt;$D$6,"",IF($AP66+13&gt;$K$6,"",($AP66+13)))</f>
        <v>45640</v>
      </c>
      <c r="Q65" s="32">
        <f>IF($AP66+14&lt;$D$6,"",IF($AP66+14&gt;$K$6,"",($AP66+14)))</f>
        <v>45641</v>
      </c>
      <c r="R65" s="32">
        <f>IF($AP66+15&lt;$D$6,"",IF($AP66+15&gt;$K$6,"",($AP66+15)))</f>
        <v>45642</v>
      </c>
      <c r="S65" s="32">
        <f>IF($AP66+16&lt;$D$6,"",IF($AP66+16&gt;$K$6,"",($AP66+16)))</f>
        <v>45643</v>
      </c>
      <c r="T65" s="32">
        <f>IF($AP66+17&lt;$D$6,"",IF($AP66+17&gt;$K$6,"",($AP66+17)))</f>
        <v>45644</v>
      </c>
      <c r="U65" s="32">
        <f>IF($AP66+18&lt;$D$6,"",IF($AP66+18&gt;$K$6,"",($AP66+18)))</f>
        <v>45645</v>
      </c>
      <c r="V65" s="32">
        <f>IF($AP66+19&lt;$D$6,"",IF($AP66+19&gt;$K$6,"",($AP66+19)))</f>
        <v>45646</v>
      </c>
      <c r="W65" s="32">
        <f>IF($AP66+20&lt;$D$6,"",IF($AP66+20&gt;$K$6,"",($AP66+20)))</f>
        <v>45647</v>
      </c>
      <c r="X65" s="32">
        <f>IF($AP66+21&lt;$D$6,"",IF($AP66+21&gt;$K$6,"",($AP66+21)))</f>
        <v>45648</v>
      </c>
      <c r="Y65" s="32">
        <f>IF($AP66+22&lt;$D$6,"",IF($AP66+22&gt;$K$6,"",($AP66+22)))</f>
        <v>45649</v>
      </c>
      <c r="Z65" s="32">
        <f>IF($AP66+23&lt;$D$6,"",IF($AP66+23&gt;$K$6,"",($AP66+23)))</f>
        <v>45650</v>
      </c>
      <c r="AA65" s="32">
        <f>IF($AP66+24&lt;$D$6,"",IF($AP66+24&gt;$K$6,"",($AP66+24)))</f>
        <v>45651</v>
      </c>
      <c r="AB65" s="32">
        <f>IF($AP66+25&lt;$D$6,"",IF($AP66+25&gt;$K$6,"",($AP66+25)))</f>
        <v>45652</v>
      </c>
      <c r="AC65" s="32">
        <f>IF($AP66+26&lt;$D$6,"",IF($AP66+26&gt;$K$6,"",($AP66+26)))</f>
        <v>45653</v>
      </c>
      <c r="AD65" s="32">
        <f>IF($AP66+27&lt;$D$6,"",IF($AP66+27&gt;$K$6,"",($AP66+27)))</f>
        <v>45654</v>
      </c>
      <c r="AE65" s="32">
        <f>IF($AP66+28="","",IF(DAY($AP66+28)&lt;4,"",IF($AP66+28&lt;$D$6,"",IF($AP66+28&gt;$K$6,"",($AP66+28)))))</f>
        <v>45655</v>
      </c>
      <c r="AF65" s="32">
        <f>IF($AP66+29="","",IF(DAY($AP66+29)&lt;4,"",IF($AP66+29&lt;$D$6,"",IF($AP66+29&gt;$K$6,"",($AP66+29)))))</f>
        <v>45656</v>
      </c>
      <c r="AG65" s="32">
        <f>IF($AP66+30="","",IF(DAY($AP66+30)&lt;4,"",IF($AP66+30&lt;$D$6,"",IF($AP66+30&gt;$K$6,"",($AP66+30)))))</f>
        <v>45657</v>
      </c>
      <c r="AH65" s="109"/>
      <c r="AI65" s="110"/>
      <c r="AJ65" s="115"/>
      <c r="AK65" s="116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45627</v>
      </c>
      <c r="D66" s="14">
        <f>IF($AP66+1&lt;$D$6,"",IF($AP66+1&gt;$K$6,"",($AP66+1)))</f>
        <v>45628</v>
      </c>
      <c r="E66" s="14">
        <f>IF($AP66+2&lt;$D$6,"",IF($AP66+2&gt;$K$6,"",($AP66+2)))</f>
        <v>45629</v>
      </c>
      <c r="F66" s="14">
        <f>IF($AP66+3&lt;$D$6,"",IF($AP66+3&gt;$K$6,"",($AP66+3)))</f>
        <v>45630</v>
      </c>
      <c r="G66" s="14">
        <f>IF($AP66+4&lt;$D$6,"",IF($AP66+4&gt;$K$6,"",($AP66+4)))</f>
        <v>45631</v>
      </c>
      <c r="H66" s="14">
        <f>IF($AP66+5&lt;$D$6,"",IF($AP66+5&gt;$K$6,"",($AP66+5)))</f>
        <v>45632</v>
      </c>
      <c r="I66" s="14">
        <f>IF($AP66+6&lt;$D$6,"",IF($AP66+6&gt;$K$6,"",($AP66+6)))</f>
        <v>45633</v>
      </c>
      <c r="J66" s="14">
        <f>IF($AP66+7&lt;$D$6,"",IF($AP66+7&gt;$K$6,"",($AP66+7)))</f>
        <v>45634</v>
      </c>
      <c r="K66" s="14">
        <f>IF($AP66+8&lt;$D$6,"",IF($AP66+8&gt;$K$6,"",($AP66+8)))</f>
        <v>45635</v>
      </c>
      <c r="L66" s="14">
        <f>IF($AP66+9&lt;$D$6,"",IF($AP66+9&gt;$K$6,"",($AP66+9)))</f>
        <v>45636</v>
      </c>
      <c r="M66" s="14">
        <f>IF($AP66+10&lt;$D$6,"",IF($AP66+10&gt;$K$6,"",($AP66+10)))</f>
        <v>45637</v>
      </c>
      <c r="N66" s="14">
        <f>IF($AP66+11&lt;$D$6,"",IF($AP66+11&gt;$K$6,"",($AP66+11)))</f>
        <v>45638</v>
      </c>
      <c r="O66" s="14">
        <f>IF($AP66+12&lt;$D$6,"",IF($AP66+12&gt;$K$6,"",($AP66+12)))</f>
        <v>45639</v>
      </c>
      <c r="P66" s="14">
        <f>IF($AP66+13&lt;$D$6,"",IF($AP66+13&gt;$K$6,"",($AP66+13)))</f>
        <v>45640</v>
      </c>
      <c r="Q66" s="14">
        <f>IF($AP66+14&lt;$D$6,"",IF($AP66+14&gt;$K$6,"",($AP66+14)))</f>
        <v>45641</v>
      </c>
      <c r="R66" s="14">
        <f>IF($AP66+15&lt;$D$6,"",IF($AP66+15&gt;$K$6,"",($AP66+15)))</f>
        <v>45642</v>
      </c>
      <c r="S66" s="14">
        <f>IF($AP66+16&lt;$D$6,"",IF($AP66+16&gt;$K$6,"",($AP66+16)))</f>
        <v>45643</v>
      </c>
      <c r="T66" s="14">
        <f>IF($AP66+17&lt;$D$6,"",IF($AP66+17&gt;$K$6,"",($AP66+17)))</f>
        <v>45644</v>
      </c>
      <c r="U66" s="14">
        <f>IF($AP66+18&lt;$D$6,"",IF($AP66+18&gt;$K$6,"",($AP66+18)))</f>
        <v>45645</v>
      </c>
      <c r="V66" s="14">
        <f>IF($AP66+19&lt;$D$6,"",IF($AP66+19&gt;$K$6,"",($AP66+19)))</f>
        <v>45646</v>
      </c>
      <c r="W66" s="14">
        <f>IF($AP66+20&lt;$D$6,"",IF($AP66+20&gt;$K$6,"",($AP66+20)))</f>
        <v>45647</v>
      </c>
      <c r="X66" s="14">
        <f>IF($AP66+21&lt;$D$6,"",IF($AP66+21&gt;$K$6,"",($AP66+21)))</f>
        <v>45648</v>
      </c>
      <c r="Y66" s="14">
        <f>IF($AP66+22&lt;$D$6,"",IF($AP66+22&gt;$K$6,"",($AP66+22)))</f>
        <v>45649</v>
      </c>
      <c r="Z66" s="14">
        <f>IF($AP66+23&lt;$D$6,"",IF($AP66+23&gt;$K$6,"",($AP66+23)))</f>
        <v>45650</v>
      </c>
      <c r="AA66" s="14">
        <f>IF($AP66+24&lt;$D$6,"",IF($AP66+24&gt;$K$6,"",($AP66+24)))</f>
        <v>45651</v>
      </c>
      <c r="AB66" s="14">
        <f>IF($AP66+25&lt;$D$6,"",IF($AP66+25&gt;$K$6,"",($AP66+25)))</f>
        <v>45652</v>
      </c>
      <c r="AC66" s="14">
        <f>IF($AP66+26&lt;$D$6,"",IF($AP66+26&gt;$K$6,"",($AP66+26)))</f>
        <v>45653</v>
      </c>
      <c r="AD66" s="14">
        <f>IF($AP66+27&lt;$D$6,"",IF($AP66+27&gt;$K$6,"",($AP66+27)))</f>
        <v>45654</v>
      </c>
      <c r="AE66" s="14">
        <f>IF($AP66+28="","",IF(DAY($AP66+28)&lt;4,"",IF($AP66+28&lt;$D$6,"",IF($AP66+28&gt;$K$6,"",($AP66+28)))))</f>
        <v>45655</v>
      </c>
      <c r="AF66" s="14">
        <f>IF($AP66+29="","",IF(DAY($AP66+29)&lt;4,"",IF($AP66+29&lt;$D$6,"",IF($AP66+29&gt;$K$6,"",($AP66+29)))))</f>
        <v>45656</v>
      </c>
      <c r="AG66" s="14">
        <f>IF($AP66+30="","",IF(DAY($AP66+30)&lt;4,"",IF($AP66+30&lt;$D$6,"",IF($AP66+30&gt;$K$6,"",($AP66+30)))))</f>
        <v>45657</v>
      </c>
      <c r="AH66" s="120" t="s">
        <v>5</v>
      </c>
      <c r="AI66" s="122" t="s">
        <v>46</v>
      </c>
      <c r="AJ66" s="124" t="s">
        <v>5</v>
      </c>
      <c r="AK66" s="125" t="s">
        <v>46</v>
      </c>
      <c r="AP66" s="26">
        <f>DATE(AP63,AP64,AP65)</f>
        <v>45627</v>
      </c>
    </row>
    <row r="67" spans="2:42" ht="28.5" customHeight="1" x14ac:dyDescent="0.15">
      <c r="B67" s="126" t="s">
        <v>4</v>
      </c>
      <c r="C67" s="15"/>
      <c r="D67" s="15">
        <v>45626</v>
      </c>
      <c r="E67" s="15">
        <v>45633</v>
      </c>
      <c r="F67" s="16">
        <v>45640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>
        <v>45647</v>
      </c>
      <c r="AC67" s="15"/>
      <c r="AD67" s="15"/>
      <c r="AE67" s="15"/>
      <c r="AF67" s="15"/>
      <c r="AG67" s="19"/>
      <c r="AH67" s="121"/>
      <c r="AI67" s="123"/>
      <c r="AJ67" s="124"/>
      <c r="AK67" s="125"/>
    </row>
    <row r="68" spans="2:42" s="20" customFormat="1" ht="28.5" customHeight="1" thickBot="1" x14ac:dyDescent="0.2">
      <c r="B68" s="127"/>
      <c r="C68" s="28"/>
      <c r="D68" s="28" t="s">
        <v>26</v>
      </c>
      <c r="E68" s="28" t="s">
        <v>26</v>
      </c>
      <c r="F68" s="71" t="s">
        <v>26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 t="s">
        <v>26</v>
      </c>
      <c r="AC68" s="28"/>
      <c r="AD68" s="28"/>
      <c r="AE68" s="28" t="s">
        <v>24</v>
      </c>
      <c r="AF68" s="28" t="s">
        <v>24</v>
      </c>
      <c r="AG68" s="28" t="s">
        <v>24</v>
      </c>
      <c r="AH68" s="121"/>
      <c r="AI68" s="123"/>
      <c r="AJ68" s="124"/>
      <c r="AK68" s="125"/>
    </row>
    <row r="69" spans="2:42" s="21" customFormat="1" ht="14.25" thickTop="1" x14ac:dyDescent="0.15">
      <c r="B69" s="70" t="s">
        <v>2</v>
      </c>
      <c r="C69" s="67" t="s">
        <v>15</v>
      </c>
      <c r="D69" s="67"/>
      <c r="E69" s="67"/>
      <c r="F69" s="68"/>
      <c r="G69" s="67"/>
      <c r="H69" s="67"/>
      <c r="I69" s="67" t="s">
        <v>15</v>
      </c>
      <c r="J69" s="67" t="s">
        <v>15</v>
      </c>
      <c r="K69" s="67"/>
      <c r="L69" s="67"/>
      <c r="M69" s="67"/>
      <c r="N69" s="67"/>
      <c r="O69" s="67"/>
      <c r="P69" s="67" t="s">
        <v>15</v>
      </c>
      <c r="Q69" s="67" t="s">
        <v>15</v>
      </c>
      <c r="R69" s="67"/>
      <c r="S69" s="67"/>
      <c r="T69" s="67"/>
      <c r="U69" s="67"/>
      <c r="V69" s="67"/>
      <c r="W69" s="67" t="s">
        <v>15</v>
      </c>
      <c r="X69" s="67" t="s">
        <v>15</v>
      </c>
      <c r="Y69" s="67"/>
      <c r="Z69" s="68"/>
      <c r="AA69" s="67"/>
      <c r="AB69" s="67"/>
      <c r="AC69" s="67"/>
      <c r="AD69" s="67" t="s">
        <v>15</v>
      </c>
      <c r="AE69" s="67" t="s">
        <v>29</v>
      </c>
      <c r="AF69" s="67"/>
      <c r="AG69" s="67"/>
      <c r="AH69" s="72">
        <f>COUNTIF(C69:AG69,"●")</f>
        <v>8</v>
      </c>
      <c r="AI69" s="128">
        <f>IF(AH69=0,"",AH70/AH69)</f>
        <v>1.125</v>
      </c>
      <c r="AJ69" s="73">
        <f>AJ60+AH69</f>
        <v>47</v>
      </c>
      <c r="AK69" s="130">
        <f>IF(AJ69=0,"",AJ70/AJ69)</f>
        <v>1</v>
      </c>
    </row>
    <row r="70" spans="2:42" s="21" customFormat="1" ht="14.25" thickBot="1" x14ac:dyDescent="0.2">
      <c r="B70" s="37" t="s">
        <v>8</v>
      </c>
      <c r="C70" s="22" t="s">
        <v>15</v>
      </c>
      <c r="D70" s="22" t="s">
        <v>15</v>
      </c>
      <c r="E70" s="22" t="s">
        <v>15</v>
      </c>
      <c r="F70" s="23" t="s">
        <v>15</v>
      </c>
      <c r="G70" s="22"/>
      <c r="H70" s="22"/>
      <c r="I70" s="22"/>
      <c r="J70" s="22" t="s">
        <v>15</v>
      </c>
      <c r="K70" s="22"/>
      <c r="L70" s="22"/>
      <c r="M70" s="22"/>
      <c r="N70" s="22"/>
      <c r="O70" s="22"/>
      <c r="P70" s="22"/>
      <c r="Q70" s="22" t="s">
        <v>15</v>
      </c>
      <c r="R70" s="22"/>
      <c r="S70" s="22"/>
      <c r="T70" s="22"/>
      <c r="U70" s="22"/>
      <c r="V70" s="22"/>
      <c r="W70" s="22"/>
      <c r="X70" s="22" t="s">
        <v>15</v>
      </c>
      <c r="Y70" s="22"/>
      <c r="Z70" s="23"/>
      <c r="AA70" s="22"/>
      <c r="AB70" s="22" t="s">
        <v>15</v>
      </c>
      <c r="AC70" s="22" t="s">
        <v>35</v>
      </c>
      <c r="AD70" s="22" t="s">
        <v>15</v>
      </c>
      <c r="AE70" s="22" t="s">
        <v>35</v>
      </c>
      <c r="AF70" s="22" t="s">
        <v>35</v>
      </c>
      <c r="AG70" s="22" t="s">
        <v>35</v>
      </c>
      <c r="AH70" s="24">
        <f>COUNTIF(C70:AG70,"●")</f>
        <v>9</v>
      </c>
      <c r="AI70" s="129"/>
      <c r="AJ70" s="25">
        <f>AJ61+AH70</f>
        <v>47</v>
      </c>
      <c r="AK70" s="131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91">
        <f>IF(AP75&gt;$K$6,"",YEAR(AP75))</f>
        <v>2025</v>
      </c>
      <c r="R72" s="91"/>
      <c r="S72" s="91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5" t="s">
        <v>7</v>
      </c>
      <c r="AI72" s="106"/>
      <c r="AJ72" s="111" t="s">
        <v>6</v>
      </c>
      <c r="AK72" s="112"/>
      <c r="AO72" s="26">
        <f>AP66+31</f>
        <v>45658</v>
      </c>
      <c r="AP72" s="2">
        <f>YEAR(AO72)</f>
        <v>2025</v>
      </c>
    </row>
    <row r="73" spans="2:42" x14ac:dyDescent="0.15">
      <c r="B73" s="35" t="s">
        <v>0</v>
      </c>
      <c r="C73" s="117">
        <f>IF(AP75&gt;$K$6,"",MONTH(AP75))</f>
        <v>1</v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  <c r="AH73" s="107"/>
      <c r="AI73" s="108"/>
      <c r="AJ73" s="113"/>
      <c r="AK73" s="114"/>
      <c r="AP73" s="2">
        <f>MONTH(AO72)</f>
        <v>1</v>
      </c>
    </row>
    <row r="74" spans="2:42" x14ac:dyDescent="0.15">
      <c r="B74" s="36" t="s">
        <v>1</v>
      </c>
      <c r="C74" s="32">
        <f>IF($AP75&lt;$D$6,"",IF($AP75&gt;$K$6,"",($AP75)))</f>
        <v>45658</v>
      </c>
      <c r="D74" s="32">
        <f>IF($AP75+1&lt;$D$6,"",IF($AP75+1&gt;$K$6,"",($AP75+1)))</f>
        <v>45659</v>
      </c>
      <c r="E74" s="32">
        <f>IF($AP75+2&lt;$D$6,"",IF($AP75+2&gt;$K$6,"",($AP75+2)))</f>
        <v>45660</v>
      </c>
      <c r="F74" s="32">
        <f>IF($AP75+3&lt;$D$6,"",IF($AP75+3&gt;$K$6,"",($AP75+3)))</f>
        <v>45661</v>
      </c>
      <c r="G74" s="32">
        <f>IF($AP75+4&lt;$D$6,"",IF($AP75+4&gt;$K$6,"",($AP75+4)))</f>
        <v>45662</v>
      </c>
      <c r="H74" s="32">
        <f>IF($AP75+5&lt;$D$6,"",IF($AP75+5&gt;$K$6,"",($AP75+5)))</f>
        <v>45663</v>
      </c>
      <c r="I74" s="32">
        <f>IF($AP75+6&lt;$D$6,"",IF($AP75+6&gt;$K$6,"",($AP75+6)))</f>
        <v>45664</v>
      </c>
      <c r="J74" s="32">
        <f>IF($AP75+7&lt;$D$6,"",IF($AP75+7&gt;$K$6,"",($AP75+7)))</f>
        <v>45665</v>
      </c>
      <c r="K74" s="32">
        <f>IF($AP75+8&lt;$D$6,"",IF($AP75+8&gt;$K$6,"",($AP75+8)))</f>
        <v>45666</v>
      </c>
      <c r="L74" s="32">
        <f>IF($AP75+9&lt;$D$6,"",IF($AP75+9&gt;$K$6,"",($AP75+9)))</f>
        <v>45667</v>
      </c>
      <c r="M74" s="32">
        <f>IF($AP75+10&lt;$D$6,"",IF($AP75+10&gt;$K$6,"",($AP75+10)))</f>
        <v>45668</v>
      </c>
      <c r="N74" s="32">
        <f>IF($AP75+11&lt;$D$6,"",IF($AP75+11&gt;$K$6,"",($AP75+11)))</f>
        <v>45669</v>
      </c>
      <c r="O74" s="32">
        <f>IF($AP75+12&lt;$D$6,"",IF($AP75+12&gt;$K$6,"",($AP75+12)))</f>
        <v>45670</v>
      </c>
      <c r="P74" s="32">
        <f>IF($AP75+13&lt;$D$6,"",IF($AP75+13&gt;$K$6,"",($AP75+13)))</f>
        <v>45671</v>
      </c>
      <c r="Q74" s="32">
        <f>IF($AP75+14&lt;$D$6,"",IF($AP75+14&gt;$K$6,"",($AP75+14)))</f>
        <v>45672</v>
      </c>
      <c r="R74" s="32">
        <f>IF($AP75+15&lt;$D$6,"",IF($AP75+15&gt;$K$6,"",($AP75+15)))</f>
        <v>45673</v>
      </c>
      <c r="S74" s="32">
        <f>IF($AP75+16&lt;$D$6,"",IF($AP75+16&gt;$K$6,"",($AP75+16)))</f>
        <v>45674</v>
      </c>
      <c r="T74" s="32">
        <f>IF($AP75+17&lt;$D$6,"",IF($AP75+17&gt;$K$6,"",($AP75+17)))</f>
        <v>45675</v>
      </c>
      <c r="U74" s="32">
        <f>IF($AP75+18&lt;$D$6,"",IF($AP75+18&gt;$K$6,"",($AP75+18)))</f>
        <v>45676</v>
      </c>
      <c r="V74" s="32">
        <f>IF($AP75+19&lt;$D$6,"",IF($AP75+19&gt;$K$6,"",($AP75+19)))</f>
        <v>45677</v>
      </c>
      <c r="W74" s="32">
        <f>IF($AP75+20&lt;$D$6,"",IF($AP75+20&gt;$K$6,"",($AP75+20)))</f>
        <v>45678</v>
      </c>
      <c r="X74" s="32">
        <f>IF($AP75+21&lt;$D$6,"",IF($AP75+21&gt;$K$6,"",($AP75+21)))</f>
        <v>45679</v>
      </c>
      <c r="Y74" s="32">
        <f>IF($AP75+22&lt;$D$6,"",IF($AP75+22&gt;$K$6,"",($AP75+22)))</f>
        <v>45680</v>
      </c>
      <c r="Z74" s="32">
        <f>IF($AP75+23&lt;$D$6,"",IF($AP75+23&gt;$K$6,"",($AP75+23)))</f>
        <v>45681</v>
      </c>
      <c r="AA74" s="32">
        <f>IF($AP75+24&lt;$D$6,"",IF($AP75+24&gt;$K$6,"",($AP75+24)))</f>
        <v>45682</v>
      </c>
      <c r="AB74" s="32">
        <f>IF($AP75+25&lt;$D$6,"",IF($AP75+25&gt;$K$6,"",($AP75+25)))</f>
        <v>45683</v>
      </c>
      <c r="AC74" s="32" t="str">
        <f>IF($AP75+26&lt;$D$6,"",IF($AP75+26&gt;$K$6,"",($AP75+26)))</f>
        <v/>
      </c>
      <c r="AD74" s="32" t="str">
        <f>IF($AP75+27&lt;$D$6,"",IF($AP75+27&gt;$K$6,"",($AP75+27)))</f>
        <v/>
      </c>
      <c r="AE74" s="32" t="str">
        <f>IF($AP75+28="","",IF(DAY($AP75+28)&lt;4,"",IF($AP75+28&lt;$D$6,"",IF($AP75+28&gt;$K$6,"",($AP75+28)))))</f>
        <v/>
      </c>
      <c r="AF74" s="32" t="str">
        <f>IF($AP75+29="","",IF(DAY($AP75+29)&lt;4,"",IF($AP75+29&lt;$D$6,"",IF($AP75+29&gt;$K$6,"",($AP75+29)))))</f>
        <v/>
      </c>
      <c r="AG74" s="32" t="str">
        <f>IF($AP75+30="","",IF(DAY($AP75+30)&lt;4,"",IF($AP75+30&lt;$D$6,"",IF($AP75+30&gt;$K$6,"",($AP75+30)))))</f>
        <v/>
      </c>
      <c r="AH74" s="109"/>
      <c r="AI74" s="110"/>
      <c r="AJ74" s="115"/>
      <c r="AK74" s="116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45658</v>
      </c>
      <c r="D75" s="14">
        <f>IF($AP75+1&lt;$D$6,"",IF($AP75+1&gt;$K$6,"",($AP75+1)))</f>
        <v>45659</v>
      </c>
      <c r="E75" s="14">
        <f>IF($AP75+2&lt;$D$6,"",IF($AP75+2&gt;$K$6,"",($AP75+2)))</f>
        <v>45660</v>
      </c>
      <c r="F75" s="14">
        <f>IF($AP75+3&lt;$D$6,"",IF($AP75+3&gt;$K$6,"",($AP75+3)))</f>
        <v>45661</v>
      </c>
      <c r="G75" s="14">
        <f>IF($AP75+4&lt;$D$6,"",IF($AP75+4&gt;$K$6,"",($AP75+4)))</f>
        <v>45662</v>
      </c>
      <c r="H75" s="14">
        <f>IF($AP75+5&lt;$D$6,"",IF($AP75+5&gt;$K$6,"",($AP75+5)))</f>
        <v>45663</v>
      </c>
      <c r="I75" s="14">
        <f>IF($AP75+6&lt;$D$6,"",IF($AP75+6&gt;$K$6,"",($AP75+6)))</f>
        <v>45664</v>
      </c>
      <c r="J75" s="14">
        <f>IF($AP75+7&lt;$D$6,"",IF($AP75+7&gt;$K$6,"",($AP75+7)))</f>
        <v>45665</v>
      </c>
      <c r="K75" s="14">
        <f>IF($AP75+8&lt;$D$6,"",IF($AP75+8&gt;$K$6,"",($AP75+8)))</f>
        <v>45666</v>
      </c>
      <c r="L75" s="14">
        <f>IF($AP75+9&lt;$D$6,"",IF($AP75+9&gt;$K$6,"",($AP75+9)))</f>
        <v>45667</v>
      </c>
      <c r="M75" s="14">
        <f>IF($AP75+10&lt;$D$6,"",IF($AP75+10&gt;$K$6,"",($AP75+10)))</f>
        <v>45668</v>
      </c>
      <c r="N75" s="14">
        <f>IF($AP75+11&lt;$D$6,"",IF($AP75+11&gt;$K$6,"",($AP75+11)))</f>
        <v>45669</v>
      </c>
      <c r="O75" s="14">
        <f>IF($AP75+12&lt;$D$6,"",IF($AP75+12&gt;$K$6,"",($AP75+12)))</f>
        <v>45670</v>
      </c>
      <c r="P75" s="14">
        <f>IF($AP75+13&lt;$D$6,"",IF($AP75+13&gt;$K$6,"",($AP75+13)))</f>
        <v>45671</v>
      </c>
      <c r="Q75" s="14">
        <f>IF($AP75+14&lt;$D$6,"",IF($AP75+14&gt;$K$6,"",($AP75+14)))</f>
        <v>45672</v>
      </c>
      <c r="R75" s="14">
        <f>IF($AP75+15&lt;$D$6,"",IF($AP75+15&gt;$K$6,"",($AP75+15)))</f>
        <v>45673</v>
      </c>
      <c r="S75" s="14">
        <f>IF($AP75+16&lt;$D$6,"",IF($AP75+16&gt;$K$6,"",($AP75+16)))</f>
        <v>45674</v>
      </c>
      <c r="T75" s="14">
        <f>IF($AP75+17&lt;$D$6,"",IF($AP75+17&gt;$K$6,"",($AP75+17)))</f>
        <v>45675</v>
      </c>
      <c r="U75" s="14">
        <f>IF($AP75+18&lt;$D$6,"",IF($AP75+18&gt;$K$6,"",($AP75+18)))</f>
        <v>45676</v>
      </c>
      <c r="V75" s="14">
        <f>IF($AP75+19&lt;$D$6,"",IF($AP75+19&gt;$K$6,"",($AP75+19)))</f>
        <v>45677</v>
      </c>
      <c r="W75" s="14">
        <f>IF($AP75+20&lt;$D$6,"",IF($AP75+20&gt;$K$6,"",($AP75+20)))</f>
        <v>45678</v>
      </c>
      <c r="X75" s="14">
        <f>IF($AP75+21&lt;$D$6,"",IF($AP75+21&gt;$K$6,"",($AP75+21)))</f>
        <v>45679</v>
      </c>
      <c r="Y75" s="14">
        <f>IF($AP75+22&lt;$D$6,"",IF($AP75+22&gt;$K$6,"",($AP75+22)))</f>
        <v>45680</v>
      </c>
      <c r="Z75" s="14">
        <f>IF($AP75+23&lt;$D$6,"",IF($AP75+23&gt;$K$6,"",($AP75+23)))</f>
        <v>45681</v>
      </c>
      <c r="AA75" s="14">
        <f>IF($AP75+24&lt;$D$6,"",IF($AP75+24&gt;$K$6,"",($AP75+24)))</f>
        <v>45682</v>
      </c>
      <c r="AB75" s="14">
        <f>IF($AP75+25&lt;$D$6,"",IF($AP75+25&gt;$K$6,"",($AP75+25)))</f>
        <v>45683</v>
      </c>
      <c r="AC75" s="14" t="str">
        <f>IF($AP75+26&lt;$D$6,"",IF($AP75+26&gt;$K$6,"",($AP75+26)))</f>
        <v/>
      </c>
      <c r="AD75" s="14" t="str">
        <f>IF($AP75+27&lt;$D$6,"",IF($AP75+27&gt;$K$6,"",($AP75+27)))</f>
        <v/>
      </c>
      <c r="AE75" s="14" t="str">
        <f>IF($AP75+28="","",IF(DAY($AP75+28)&lt;4,"",IF($AP75+28&lt;$D$6,"",IF($AP75+28&gt;$K$6,"",($AP75+28)))))</f>
        <v/>
      </c>
      <c r="AF75" s="14" t="str">
        <f>IF($AP75+29="","",IF(DAY($AP75+29)&lt;4,"",IF($AP75+29&lt;$D$6,"",IF($AP75+29&gt;$K$6,"",($AP75+29)))))</f>
        <v/>
      </c>
      <c r="AG75" s="14" t="str">
        <f>IF($AP75+30="","",IF(DAY($AP75+30)&lt;4,"",IF($AP75+30&lt;$D$6,"",IF($AP75+30&gt;$K$6,"",($AP75+30)))))</f>
        <v/>
      </c>
      <c r="AH75" s="120" t="s">
        <v>5</v>
      </c>
      <c r="AI75" s="122" t="s">
        <v>46</v>
      </c>
      <c r="AJ75" s="124" t="s">
        <v>5</v>
      </c>
      <c r="AK75" s="125" t="s">
        <v>46</v>
      </c>
      <c r="AP75" s="26">
        <f>DATE(AP72,AP73,AP74)</f>
        <v>45658</v>
      </c>
    </row>
    <row r="76" spans="2:42" ht="28.5" customHeight="1" x14ac:dyDescent="0.15">
      <c r="B76" s="126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>
        <v>45303</v>
      </c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21"/>
      <c r="AI76" s="123"/>
      <c r="AJ76" s="124"/>
      <c r="AK76" s="125"/>
    </row>
    <row r="77" spans="2:42" s="20" customFormat="1" ht="28.5" customHeight="1" thickBot="1" x14ac:dyDescent="0.2">
      <c r="B77" s="127"/>
      <c r="C77" s="28" t="s">
        <v>25</v>
      </c>
      <c r="D77" s="28" t="s">
        <v>25</v>
      </c>
      <c r="E77" s="28" t="s">
        <v>25</v>
      </c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 t="s">
        <v>26</v>
      </c>
      <c r="Q77" s="28" t="s">
        <v>23</v>
      </c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 t="s">
        <v>21</v>
      </c>
      <c r="AC77" s="28"/>
      <c r="AD77" s="28"/>
      <c r="AE77" s="28"/>
      <c r="AF77" s="28"/>
      <c r="AG77" s="28"/>
      <c r="AH77" s="121"/>
      <c r="AI77" s="123"/>
      <c r="AJ77" s="124"/>
      <c r="AK77" s="125"/>
    </row>
    <row r="78" spans="2:42" s="21" customFormat="1" ht="14.25" thickTop="1" x14ac:dyDescent="0.15">
      <c r="B78" s="70" t="s">
        <v>2</v>
      </c>
      <c r="C78" s="67"/>
      <c r="D78" s="67"/>
      <c r="E78" s="67"/>
      <c r="F78" s="68" t="s">
        <v>15</v>
      </c>
      <c r="G78" s="67" t="s">
        <v>15</v>
      </c>
      <c r="H78" s="67"/>
      <c r="I78" s="67"/>
      <c r="J78" s="67"/>
      <c r="K78" s="67"/>
      <c r="L78" s="67"/>
      <c r="M78" s="67" t="s">
        <v>15</v>
      </c>
      <c r="N78" s="67" t="s">
        <v>15</v>
      </c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4</v>
      </c>
      <c r="AI78" s="128">
        <f>IF(AH78=0,"",AH79/AH78)</f>
        <v>1</v>
      </c>
      <c r="AJ78" s="73">
        <f>AJ69+AH78</f>
        <v>51</v>
      </c>
      <c r="AK78" s="130">
        <f>IF(AJ78=0,"",AJ79/AJ78)</f>
        <v>1</v>
      </c>
    </row>
    <row r="79" spans="2:42" s="21" customFormat="1" ht="14.25" thickBot="1" x14ac:dyDescent="0.2">
      <c r="B79" s="37" t="s">
        <v>8</v>
      </c>
      <c r="C79" s="22" t="s">
        <v>35</v>
      </c>
      <c r="D79" s="22" t="s">
        <v>35</v>
      </c>
      <c r="E79" s="22" t="s">
        <v>35</v>
      </c>
      <c r="F79" s="23" t="s">
        <v>15</v>
      </c>
      <c r="G79" s="22" t="s">
        <v>15</v>
      </c>
      <c r="H79" s="22"/>
      <c r="I79" s="22"/>
      <c r="J79" s="22"/>
      <c r="K79" s="22"/>
      <c r="L79" s="22"/>
      <c r="M79" s="22" t="s">
        <v>15</v>
      </c>
      <c r="N79" s="22"/>
      <c r="O79" s="22"/>
      <c r="P79" s="22" t="s">
        <v>15</v>
      </c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4</v>
      </c>
      <c r="AI79" s="129"/>
      <c r="AJ79" s="25">
        <f>AJ70+AH79</f>
        <v>51</v>
      </c>
      <c r="AK79" s="131"/>
      <c r="AM79" s="33"/>
      <c r="AN79" s="33"/>
    </row>
    <row r="80" spans="2:42" ht="8.25" customHeight="1" thickBot="1" x14ac:dyDescent="0.2"/>
    <row r="81" spans="2:37" ht="23.25" customHeight="1" x14ac:dyDescent="0.15">
      <c r="B81" s="29" t="s">
        <v>49</v>
      </c>
      <c r="AD81" s="143" t="s">
        <v>48</v>
      </c>
      <c r="AE81" s="144"/>
      <c r="AF81" s="144"/>
      <c r="AG81" s="144"/>
      <c r="AH81" s="144"/>
      <c r="AI81" s="144"/>
      <c r="AJ81" s="145">
        <f>IF(AI78="",AK78,AJ79/AJ78)</f>
        <v>1</v>
      </c>
      <c r="AK81" s="146"/>
    </row>
    <row r="82" spans="2:37" ht="23.25" customHeight="1" thickBot="1" x14ac:dyDescent="0.2">
      <c r="B82" s="136" t="s">
        <v>47</v>
      </c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AD82" s="137" t="s">
        <v>11</v>
      </c>
      <c r="AE82" s="138"/>
      <c r="AF82" s="138"/>
      <c r="AG82" s="138"/>
      <c r="AH82" s="138"/>
      <c r="AI82" s="138"/>
      <c r="AJ82" s="139" t="str">
        <f>IF(1&lt;=AJ81,"8日/28日相当",IF(0.875&lt;=AJ81,"7日/28日相当",IF(0.75&lt;=AJ81,"6日/28日相当","—")))</f>
        <v>8日/28日相当</v>
      </c>
      <c r="AK82" s="140"/>
    </row>
    <row r="83" spans="2:37" ht="18" customHeight="1" x14ac:dyDescent="0.15"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AD83" s="74"/>
      <c r="AE83" s="74"/>
      <c r="AF83" s="74"/>
      <c r="AG83" s="74"/>
      <c r="AH83" s="74"/>
      <c r="AI83" s="74"/>
      <c r="AJ83" s="74"/>
      <c r="AK83" s="74"/>
    </row>
    <row r="84" spans="2:37" x14ac:dyDescent="0.15">
      <c r="F84" s="31"/>
      <c r="G84" s="31"/>
      <c r="H84" s="31"/>
      <c r="I84" s="31"/>
      <c r="J84" s="31"/>
      <c r="K84" s="31"/>
      <c r="L84" s="31"/>
      <c r="M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2:37" ht="14.25" x14ac:dyDescent="0.15">
      <c r="F85" s="63" t="s">
        <v>12</v>
      </c>
      <c r="G85" s="31"/>
      <c r="H85" s="31"/>
      <c r="I85" s="31"/>
      <c r="J85" s="31"/>
      <c r="K85" s="31"/>
      <c r="L85" s="31"/>
      <c r="M85" s="31"/>
      <c r="T85" s="31"/>
      <c r="U85" s="31"/>
      <c r="V85" s="63" t="s">
        <v>13</v>
      </c>
      <c r="W85" s="31"/>
      <c r="X85" s="31"/>
      <c r="Y85" s="31"/>
      <c r="Z85" s="31"/>
      <c r="AA85" s="31"/>
      <c r="AB85" s="31"/>
      <c r="AC85" s="31"/>
      <c r="AD85" s="31"/>
      <c r="AE85" s="31"/>
    </row>
    <row r="86" spans="2:37" x14ac:dyDescent="0.15">
      <c r="F86" s="141"/>
      <c r="G86" s="141"/>
      <c r="H86" s="141"/>
      <c r="I86" s="141"/>
      <c r="J86" s="141"/>
      <c r="K86" s="141"/>
      <c r="L86" s="141"/>
      <c r="M86" s="141"/>
      <c r="T86" s="76"/>
      <c r="U86" s="76"/>
      <c r="V86" s="141"/>
      <c r="W86" s="141"/>
      <c r="X86" s="141"/>
      <c r="Y86" s="141"/>
      <c r="Z86" s="141"/>
      <c r="AA86" s="141"/>
      <c r="AB86" s="141"/>
      <c r="AC86" s="141"/>
      <c r="AD86" s="76"/>
      <c r="AE86" s="76"/>
    </row>
    <row r="87" spans="2:37" x14ac:dyDescent="0.15">
      <c r="F87" s="142"/>
      <c r="G87" s="142"/>
      <c r="H87" s="142"/>
      <c r="I87" s="142"/>
      <c r="J87" s="142"/>
      <c r="K87" s="142"/>
      <c r="L87" s="142"/>
      <c r="M87" s="142"/>
      <c r="T87" s="76"/>
      <c r="U87" s="76"/>
      <c r="V87" s="142"/>
      <c r="W87" s="142"/>
      <c r="X87" s="142"/>
      <c r="Y87" s="142"/>
      <c r="Z87" s="142"/>
      <c r="AA87" s="142"/>
      <c r="AB87" s="142"/>
      <c r="AC87" s="142"/>
      <c r="AD87" s="76"/>
      <c r="AE87" s="76"/>
    </row>
    <row r="88" spans="2:37" x14ac:dyDescent="0.15">
      <c r="F88" s="76"/>
      <c r="G88" s="76"/>
      <c r="H88" s="76"/>
      <c r="I88" s="76"/>
      <c r="J88" s="76"/>
      <c r="K88" s="76"/>
      <c r="L88" s="76"/>
      <c r="M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</row>
    <row r="89" spans="2:37" ht="14.25" x14ac:dyDescent="0.15">
      <c r="T89" s="76"/>
      <c r="U89" s="76"/>
      <c r="V89" s="63" t="s">
        <v>14</v>
      </c>
      <c r="W89" s="31"/>
      <c r="X89" s="31"/>
      <c r="Y89" s="31"/>
      <c r="Z89" s="31"/>
      <c r="AA89" s="31"/>
      <c r="AB89" s="31"/>
      <c r="AC89" s="31"/>
      <c r="AD89" s="76"/>
      <c r="AE89" s="76"/>
    </row>
    <row r="90" spans="2:37" x14ac:dyDescent="0.15">
      <c r="T90" s="76"/>
      <c r="U90" s="76"/>
      <c r="V90" s="141"/>
      <c r="W90" s="141"/>
      <c r="X90" s="141"/>
      <c r="Y90" s="141"/>
      <c r="Z90" s="141"/>
      <c r="AA90" s="141"/>
      <c r="AB90" s="141"/>
      <c r="AC90" s="141"/>
      <c r="AD90" s="76"/>
      <c r="AE90" s="76"/>
    </row>
    <row r="91" spans="2:37" x14ac:dyDescent="0.15">
      <c r="T91" s="76"/>
      <c r="U91" s="76"/>
      <c r="V91" s="142"/>
      <c r="W91" s="142"/>
      <c r="X91" s="142"/>
      <c r="Y91" s="142"/>
      <c r="Z91" s="142"/>
      <c r="AA91" s="142"/>
      <c r="AB91" s="142"/>
      <c r="AC91" s="142"/>
      <c r="AD91" s="76"/>
      <c r="AE91" s="76"/>
    </row>
  </sheetData>
  <mergeCells count="108">
    <mergeCell ref="B82:V82"/>
    <mergeCell ref="AD82:AI82"/>
    <mergeCell ref="AJ82:AK82"/>
    <mergeCell ref="F86:M87"/>
    <mergeCell ref="V86:AC87"/>
    <mergeCell ref="V90:AC91"/>
    <mergeCell ref="B76:B77"/>
    <mergeCell ref="AI78:AI79"/>
    <mergeCell ref="AK78:AK79"/>
    <mergeCell ref="AD81:AI81"/>
    <mergeCell ref="AJ81:AK81"/>
    <mergeCell ref="AH75:AH77"/>
    <mergeCell ref="AI75:AI77"/>
    <mergeCell ref="AJ75:AJ77"/>
    <mergeCell ref="AK75:AK77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AH48:AH50"/>
    <mergeCell ref="AI48:AI50"/>
    <mergeCell ref="AJ48:AJ50"/>
    <mergeCell ref="AK48:AK50"/>
    <mergeCell ref="B49:B50"/>
    <mergeCell ref="AI51:AI52"/>
    <mergeCell ref="AK51:AK52"/>
    <mergeCell ref="Q54:S54"/>
    <mergeCell ref="AH54:AI56"/>
    <mergeCell ref="AJ54:AK56"/>
    <mergeCell ref="C55:AG55"/>
    <mergeCell ref="B40:B41"/>
    <mergeCell ref="F40:S40"/>
    <mergeCell ref="AI42:AI43"/>
    <mergeCell ref="AK42:AK43"/>
    <mergeCell ref="AH39:AH41"/>
    <mergeCell ref="AI39:AI41"/>
    <mergeCell ref="AJ39:AJ41"/>
    <mergeCell ref="AK39:AK41"/>
    <mergeCell ref="Q45:S45"/>
    <mergeCell ref="AH45:AI47"/>
    <mergeCell ref="AJ45:AK47"/>
    <mergeCell ref="C46:AG46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AH12:AH14"/>
    <mergeCell ref="AI12:AI14"/>
    <mergeCell ref="AJ12:AJ14"/>
    <mergeCell ref="AK12:AK14"/>
    <mergeCell ref="B13:B14"/>
    <mergeCell ref="AI15:AI16"/>
    <mergeCell ref="AK15:AK16"/>
    <mergeCell ref="Q18:S18"/>
    <mergeCell ref="AH18:AI20"/>
    <mergeCell ref="AJ18:AK20"/>
    <mergeCell ref="C19:AG19"/>
    <mergeCell ref="B5:C5"/>
    <mergeCell ref="D5:P5"/>
    <mergeCell ref="B6:C6"/>
    <mergeCell ref="D6:I6"/>
    <mergeCell ref="K6:P6"/>
    <mergeCell ref="Q9:S9"/>
    <mergeCell ref="AJ1:AK1"/>
    <mergeCell ref="B4:C4"/>
    <mergeCell ref="D4:P4"/>
    <mergeCell ref="R4:S4"/>
    <mergeCell ref="T4:Y4"/>
    <mergeCell ref="AI4:AK4"/>
    <mergeCell ref="AH9:AI11"/>
    <mergeCell ref="AJ9:AK11"/>
    <mergeCell ref="C10:AG10"/>
  </mergeCells>
  <phoneticPr fontId="1"/>
  <conditionalFormatting sqref="C11:AG16">
    <cfRule type="expression" dxfId="139" priority="15">
      <formula>WEEKDAY(C$11)=1</formula>
    </cfRule>
    <cfRule type="expression" dxfId="138" priority="16">
      <formula>WEEKDAY(C$11)=7</formula>
    </cfRule>
  </conditionalFormatting>
  <conditionalFormatting sqref="C20:AG25">
    <cfRule type="expression" dxfId="137" priority="13">
      <formula>WEEKDAY(C$20)=7</formula>
    </cfRule>
    <cfRule type="expression" dxfId="136" priority="14">
      <formula>WEEKDAY(C$20)=1</formula>
    </cfRule>
  </conditionalFormatting>
  <conditionalFormatting sqref="C29:AG34">
    <cfRule type="expression" dxfId="135" priority="11">
      <formula>WEEKDAY(C$29)=7</formula>
    </cfRule>
    <cfRule type="expression" dxfId="134" priority="12">
      <formula>WEEKDAY(C$29)=1</formula>
    </cfRule>
  </conditionalFormatting>
  <conditionalFormatting sqref="C38:AG39 C41:AG43 C40:F40 T40:AG40">
    <cfRule type="expression" dxfId="133" priority="9">
      <formula>WEEKDAY(C$38)=7</formula>
    </cfRule>
    <cfRule type="expression" dxfId="132" priority="10">
      <formula>WEEKDAY(C$38)=1</formula>
    </cfRule>
  </conditionalFormatting>
  <conditionalFormatting sqref="C47:AG52">
    <cfRule type="expression" dxfId="131" priority="7">
      <formula>WEEKDAY(C$47)=7</formula>
    </cfRule>
    <cfRule type="expression" dxfId="130" priority="8">
      <formula>WEEKDAY(C$47)=1</formula>
    </cfRule>
  </conditionalFormatting>
  <conditionalFormatting sqref="C56:AG61">
    <cfRule type="expression" dxfId="129" priority="5">
      <formula>WEEKDAY(C$56)=7</formula>
    </cfRule>
    <cfRule type="expression" dxfId="128" priority="6">
      <formula>WEEKDAY(C$56)=1</formula>
    </cfRule>
  </conditionalFormatting>
  <conditionalFormatting sqref="C65:AG70">
    <cfRule type="expression" dxfId="127" priority="3">
      <formula>WEEKDAY(C$65)=7</formula>
    </cfRule>
    <cfRule type="expression" dxfId="126" priority="4">
      <formula>WEEKDAY(C$65)=1</formula>
    </cfRule>
  </conditionalFormatting>
  <conditionalFormatting sqref="C74:AG79">
    <cfRule type="expression" dxfId="125" priority="1">
      <formula>WEEKDAY(C$74)=7</formula>
    </cfRule>
    <cfRule type="expression" dxfId="124" priority="2">
      <formula>WEEKDAY(C$74)=1</formula>
    </cfRule>
  </conditionalFormatting>
  <dataValidations count="2">
    <dataValidation type="list" allowBlank="1" showInputMessage="1" showErrorMessage="1" sqref="C60:AG61 C78:AG79 C15:AG16 C51:AG52 C42:AG43 C33:AG34 C24:AG25 C69:AG70" xr:uid="{D27BB24F-9779-4096-99F8-46E493E02B6F}">
      <formula1>"●,〇,×"</formula1>
    </dataValidation>
    <dataValidation type="list" allowBlank="1" showInputMessage="1" showErrorMessage="1" sqref="C68:AG68 C14:AG14 C23:AG23 C59:AG59 C32:AG32 C77:AG77 C50:AG50 C41:AG41" xr:uid="{D3CF6A2C-06B2-4595-8968-2F1185001BBA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2" orientation="portrait" r:id="rId1"/>
  <headerFooter>
    <oddHeader>&amp;R&amp;"ＭＳ Ｐ明朝,標準"&amp;16
施工様式－50　　　　　</oddHeader>
    <oddFooter>&amp;L(施工）R6.6 改 A4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6507-D7DD-463D-AAB6-C93512669C68}">
  <sheetPr>
    <pageSetUpPr fitToPage="1"/>
  </sheetPr>
  <dimension ref="A1:AP91"/>
  <sheetViews>
    <sheetView view="pageBreakPreview" zoomScale="85" zoomScaleNormal="70" zoomScaleSheetLayoutView="85" workbookViewId="0">
      <selection activeCell="B82" sqref="B82:V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92">
        <v>1</v>
      </c>
      <c r="AK1" s="92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thickBot="1" x14ac:dyDescent="0.2">
      <c r="B4" s="93" t="s">
        <v>42</v>
      </c>
      <c r="C4" s="94"/>
      <c r="D4" s="95" t="s">
        <v>43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  <c r="R4" s="97" t="s">
        <v>18</v>
      </c>
      <c r="S4" s="98"/>
      <c r="T4" s="99"/>
      <c r="U4" s="100"/>
      <c r="V4" s="100"/>
      <c r="W4" s="100"/>
      <c r="X4" s="100"/>
      <c r="Y4" s="101"/>
      <c r="Z4" s="49"/>
      <c r="AA4" s="49"/>
      <c r="AB4" s="49"/>
      <c r="AC4" s="49"/>
      <c r="AD4" s="49"/>
      <c r="AE4" s="4"/>
      <c r="AF4" s="4"/>
      <c r="AG4" s="4"/>
      <c r="AI4" s="102" t="s">
        <v>31</v>
      </c>
      <c r="AJ4" s="103"/>
      <c r="AK4" s="104"/>
    </row>
    <row r="5" spans="1:42" ht="20.25" customHeight="1" x14ac:dyDescent="0.15">
      <c r="B5" s="83" t="s">
        <v>40</v>
      </c>
      <c r="C5" s="84"/>
      <c r="D5" s="85" t="s">
        <v>38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87" t="s">
        <v>39</v>
      </c>
      <c r="C6" s="88"/>
      <c r="D6" s="89">
        <v>45392</v>
      </c>
      <c r="E6" s="89"/>
      <c r="F6" s="89"/>
      <c r="G6" s="89"/>
      <c r="H6" s="89"/>
      <c r="I6" s="89"/>
      <c r="J6" s="53" t="s">
        <v>9</v>
      </c>
      <c r="K6" s="89">
        <v>46660</v>
      </c>
      <c r="L6" s="89"/>
      <c r="M6" s="89"/>
      <c r="N6" s="89"/>
      <c r="O6" s="89"/>
      <c r="P6" s="90"/>
      <c r="AI6" s="56" t="s">
        <v>36</v>
      </c>
      <c r="AJ6" s="52" t="s">
        <v>37</v>
      </c>
      <c r="AK6" s="57"/>
    </row>
    <row r="7" spans="1:42" ht="20.25" customHeight="1" thickBot="1" x14ac:dyDescent="0.2">
      <c r="B7" s="9"/>
      <c r="C7" s="9"/>
      <c r="D7" s="10"/>
      <c r="E7" s="10"/>
      <c r="F7" s="10"/>
      <c r="G7" s="10"/>
      <c r="H7" s="10"/>
      <c r="I7" s="10"/>
      <c r="J7" s="7"/>
      <c r="K7" s="10"/>
      <c r="L7" s="10"/>
      <c r="M7" s="10"/>
      <c r="N7" s="10"/>
      <c r="O7" s="10"/>
      <c r="P7" s="10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1">
        <f>YEAR(D6)</f>
        <v>2024</v>
      </c>
      <c r="R9" s="91"/>
      <c r="S9" s="91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5" t="s">
        <v>7</v>
      </c>
      <c r="AI9" s="106"/>
      <c r="AJ9" s="111" t="s">
        <v>6</v>
      </c>
      <c r="AK9" s="112"/>
    </row>
    <row r="10" spans="1:42" ht="13.5" customHeight="1" x14ac:dyDescent="0.15">
      <c r="B10" s="35" t="s">
        <v>17</v>
      </c>
      <c r="C10" s="117">
        <f>MONTH(D6)</f>
        <v>4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107"/>
      <c r="AI10" s="108"/>
      <c r="AJ10" s="113"/>
      <c r="AK10" s="114"/>
    </row>
    <row r="11" spans="1:42" x14ac:dyDescent="0.15">
      <c r="B11" s="36" t="s">
        <v>1</v>
      </c>
      <c r="C11" s="32" t="str">
        <f>IF($AP12&lt;$D$6,"",IF($AP12&gt;$K$6,"",($AP12)))</f>
        <v/>
      </c>
      <c r="D11" s="32" t="str">
        <f>IF($AP12+1&lt;$D$6,"",IF($AP12+1&gt;$K$6,"",($AP12+1)))</f>
        <v/>
      </c>
      <c r="E11" s="32" t="str">
        <f>IF($AP12+2&lt;$D$6,"",IF($AP12+2&gt;$K$6,"",($AP12+2)))</f>
        <v/>
      </c>
      <c r="F11" s="32" t="str">
        <f>IF($AP12+3&lt;$D$6,"",IF($AP12+3&gt;$K$6,"",($AP12+3)))</f>
        <v/>
      </c>
      <c r="G11" s="32" t="str">
        <f>IF($AP12+4&lt;$D$6,"",IF($AP12+4&gt;$K$6,"",($AP12+4)))</f>
        <v/>
      </c>
      <c r="H11" s="32" t="str">
        <f>IF($AP12+5&lt;$D$6,"",IF($AP12+5&gt;$K$6,"",($AP12+5)))</f>
        <v/>
      </c>
      <c r="I11" s="32" t="str">
        <f>IF($AP12+6&lt;$D$6,"",IF($AP12+6&gt;$K$6,"",($AP12+6)))</f>
        <v/>
      </c>
      <c r="J11" s="32" t="str">
        <f>IF($AP12+7&lt;$D$6,"",IF($AP12+7&gt;$K$6,"",($AP12+7)))</f>
        <v/>
      </c>
      <c r="K11" s="32" t="str">
        <f>IF($AP12+8&lt;$D$6,"",IF($AP12+8&gt;$K$6,"",($AP12+8)))</f>
        <v/>
      </c>
      <c r="L11" s="32">
        <f>IF($AP12+9&lt;$D$6,"",IF($AP12+9&gt;$K$6,"",($AP12+9)))</f>
        <v>45392</v>
      </c>
      <c r="M11" s="32">
        <f>IF($AP12+10&lt;$D$6,"",IF($AP12+10&gt;$K$6,"",($AP12+10)))</f>
        <v>45393</v>
      </c>
      <c r="N11" s="32">
        <f>IF($AP12+11&lt;$D$6,"",IF($AP12+11&gt;$K$6,"",($AP12+11)))</f>
        <v>45394</v>
      </c>
      <c r="O11" s="32">
        <f>IF($AP12+12&lt;$D$6,"",IF($AP12+12&gt;$K$6,"",($AP12+12)))</f>
        <v>45395</v>
      </c>
      <c r="P11" s="32">
        <f>IF($AP12+13&lt;$D$6,"",IF($AP12+13&gt;$K$6,"",($AP12+13)))</f>
        <v>45396</v>
      </c>
      <c r="Q11" s="32">
        <f>IF($AP12+14&lt;$D$6,"",IF($AP12+14&gt;$K$6,"",($AP12+14)))</f>
        <v>45397</v>
      </c>
      <c r="R11" s="32">
        <f>IF($AP12+15&lt;$D$6,"",IF($AP12+15&gt;$K$6,"",($AP12+15)))</f>
        <v>45398</v>
      </c>
      <c r="S11" s="32">
        <f>IF($AP12+16&lt;$D$6,"",IF($AP12+16&gt;$K$6,"",($AP12+16)))</f>
        <v>45399</v>
      </c>
      <c r="T11" s="32">
        <f>IF($AP12+17&lt;$D$6,"",IF($AP12+17&gt;$K$6,"",($AP12+17)))</f>
        <v>45400</v>
      </c>
      <c r="U11" s="32">
        <f>IF($AP12+18&lt;$D$6,"",IF($AP12+18&gt;$K$6,"",($AP12+18)))</f>
        <v>45401</v>
      </c>
      <c r="V11" s="32">
        <f>IF($AP12+19&lt;$D$6,"",IF($AP12+19&gt;$K$6,"",($AP12+19)))</f>
        <v>45402</v>
      </c>
      <c r="W11" s="32">
        <f>IF($AP12+20&lt;$D$6,"",IF($AP12+20&gt;$K$6,"",($AP12+20)))</f>
        <v>45403</v>
      </c>
      <c r="X11" s="32">
        <f>IF($AP12+21&lt;$D$6,"",IF($AP12+21&gt;$K$6,"",($AP12+21)))</f>
        <v>45404</v>
      </c>
      <c r="Y11" s="32">
        <f>IF($AP12+22&lt;$D$6,"",IF($AP12+22&gt;$K$6,"",($AP12+22)))</f>
        <v>45405</v>
      </c>
      <c r="Z11" s="32">
        <f>IF($AP12+23&lt;$D$6,"",IF($AP12+23&gt;$K$6,"",($AP12+23)))</f>
        <v>45406</v>
      </c>
      <c r="AA11" s="32">
        <f>IF($AP12+24&lt;$D$6,"",IF($AP12+24&gt;$K$6,"",($AP12+24)))</f>
        <v>45407</v>
      </c>
      <c r="AB11" s="32">
        <f>IF($AP12+25&lt;$D$6,"",IF($AP12+25&gt;$K$6,"",($AP12+25)))</f>
        <v>45408</v>
      </c>
      <c r="AC11" s="32">
        <f>IF($AP12+26&lt;$D$6,"",IF($AP12+26&gt;$K$6,"",($AP12+26)))</f>
        <v>45409</v>
      </c>
      <c r="AD11" s="32">
        <f>IF($AP12+27&lt;$D$6,"",IF($AP12+27&gt;$K$6,"",($AP12+27)))</f>
        <v>45410</v>
      </c>
      <c r="AE11" s="32">
        <f>IF($AP12+28="","",IF(DAY($AP12+28)&lt;4,"",IF($AP12+28&lt;$D$6,"",IF($AP12+28&gt;$K$6,"",($AP12+28)))))</f>
        <v>45411</v>
      </c>
      <c r="AF11" s="32">
        <f>IF($AP12+29="","",IF(DAY($AP12+29)&lt;4,"",IF($AP12+29&lt;$D$6,"",IF($AP12+29&gt;$K$6,"",($AP12+29)))))</f>
        <v>45412</v>
      </c>
      <c r="AG11" s="32" t="str">
        <f>IF($AP12+30="","",IF(DAY($AP12+30)&lt;4,"",IF($AP12+30&lt;$D$6,"",IF($AP12+30&gt;$K$6,"",($AP12+30)))))</f>
        <v/>
      </c>
      <c r="AH11" s="109"/>
      <c r="AI11" s="110"/>
      <c r="AJ11" s="115"/>
      <c r="AK11" s="116"/>
    </row>
    <row r="12" spans="1:42" ht="13.5" customHeight="1" x14ac:dyDescent="0.15">
      <c r="B12" s="36" t="s">
        <v>3</v>
      </c>
      <c r="C12" s="14" t="str">
        <f>IF($AP12&lt;$D$6,"",IF($AP12&gt;$K$6,"",($AP12)))</f>
        <v/>
      </c>
      <c r="D12" s="14" t="str">
        <f>IF($AP12+1&lt;$D$6,"",IF($AP12+1&gt;$K$6,"",($AP12+1)))</f>
        <v/>
      </c>
      <c r="E12" s="14" t="str">
        <f>IF($AP12+2&lt;$D$6,"",IF($AP12+2&gt;$K$6,"",($AP12+2)))</f>
        <v/>
      </c>
      <c r="F12" s="14" t="str">
        <f>IF($AP12+3&lt;$D$6,"",IF($AP12+3&gt;$K$6,"",($AP12+3)))</f>
        <v/>
      </c>
      <c r="G12" s="14" t="str">
        <f>IF($AP12+4&lt;$D$6,"",IF($AP12+4&gt;$K$6,"",($AP12+4)))</f>
        <v/>
      </c>
      <c r="H12" s="14" t="str">
        <f>IF($AP12+5&lt;$D$6,"",IF($AP12+5&gt;$K$6,"",($AP12+5)))</f>
        <v/>
      </c>
      <c r="I12" s="14" t="str">
        <f>IF($AP12+6&lt;$D$6,"",IF($AP12+6&gt;$K$6,"",($AP12+6)))</f>
        <v/>
      </c>
      <c r="J12" s="14" t="str">
        <f>IF($AP12+7&lt;$D$6,"",IF($AP12+7&gt;$K$6,"",($AP12+7)))</f>
        <v/>
      </c>
      <c r="K12" s="14" t="str">
        <f>IF($AP12+8&lt;$D$6,"",IF($AP12+8&gt;$K$6,"",($AP12+8)))</f>
        <v/>
      </c>
      <c r="L12" s="14">
        <f>IF($AP12+9&lt;$D$6,"",IF($AP12+9&gt;$K$6,"",($AP12+9)))</f>
        <v>45392</v>
      </c>
      <c r="M12" s="14">
        <f>IF($AP12+10&lt;$D$6,"",IF($AP12+10&gt;$K$6,"",($AP12+10)))</f>
        <v>45393</v>
      </c>
      <c r="N12" s="14">
        <f>IF($AP12+11&lt;$D$6,"",IF($AP12+11&gt;$K$6,"",($AP12+11)))</f>
        <v>45394</v>
      </c>
      <c r="O12" s="14">
        <f>IF($AP12+12&lt;$D$6,"",IF($AP12+12&gt;$K$6,"",($AP12+12)))</f>
        <v>45395</v>
      </c>
      <c r="P12" s="14">
        <f>IF($AP12+13&lt;$D$6,"",IF($AP12+13&gt;$K$6,"",($AP12+13)))</f>
        <v>45396</v>
      </c>
      <c r="Q12" s="14">
        <f>IF($AP12+14&lt;$D$6,"",IF($AP12+14&gt;$K$6,"",($AP12+14)))</f>
        <v>45397</v>
      </c>
      <c r="R12" s="14">
        <f>IF($AP12+15&lt;$D$6,"",IF($AP12+15&gt;$K$6,"",($AP12+15)))</f>
        <v>45398</v>
      </c>
      <c r="S12" s="14">
        <f>IF($AP12+16&lt;$D$6,"",IF($AP12+16&gt;$K$6,"",($AP12+16)))</f>
        <v>45399</v>
      </c>
      <c r="T12" s="14">
        <f>IF($AP12+17&lt;$D$6,"",IF($AP12+17&gt;$K$6,"",($AP12+17)))</f>
        <v>45400</v>
      </c>
      <c r="U12" s="14">
        <f>IF($AP12+18&lt;$D$6,"",IF($AP12+18&gt;$K$6,"",($AP12+18)))</f>
        <v>45401</v>
      </c>
      <c r="V12" s="14">
        <f>IF($AP12+19&lt;$D$6,"",IF($AP12+19&gt;$K$6,"",($AP12+19)))</f>
        <v>45402</v>
      </c>
      <c r="W12" s="14">
        <f>IF($AP12+20&lt;$D$6,"",IF($AP12+20&gt;$K$6,"",($AP12+20)))</f>
        <v>45403</v>
      </c>
      <c r="X12" s="14">
        <f>IF($AP12+21&lt;$D$6,"",IF($AP12+21&gt;$K$6,"",($AP12+21)))</f>
        <v>45404</v>
      </c>
      <c r="Y12" s="14">
        <f>IF($AP12+22&lt;$D$6,"",IF($AP12+22&gt;$K$6,"",($AP12+22)))</f>
        <v>45405</v>
      </c>
      <c r="Z12" s="14">
        <f>IF($AP12+23&lt;$D$6,"",IF($AP12+23&gt;$K$6,"",($AP12+23)))</f>
        <v>45406</v>
      </c>
      <c r="AA12" s="14">
        <f>IF($AP12+24&lt;$D$6,"",IF($AP12+24&gt;$K$6,"",($AP12+24)))</f>
        <v>45407</v>
      </c>
      <c r="AB12" s="14">
        <f>IF($AP12+25&lt;$D$6,"",IF($AP12+25&gt;$K$6,"",($AP12+25)))</f>
        <v>45408</v>
      </c>
      <c r="AC12" s="14">
        <f>IF($AP12+26&lt;$D$6,"",IF($AP12+26&gt;$K$6,"",($AP12+26)))</f>
        <v>45409</v>
      </c>
      <c r="AD12" s="14">
        <f>IF($AP12+27&lt;$D$6,"",IF($AP12+27&gt;$K$6,"",($AP12+27)))</f>
        <v>45410</v>
      </c>
      <c r="AE12" s="14">
        <f>IF($AP12+28="","",IF(DAY($AP12+28)&lt;4,"",IF($AP12+28&lt;$D$6,"",IF($AP12+28&gt;$K$6,"",($AP12+28)))))</f>
        <v>45411</v>
      </c>
      <c r="AF12" s="14">
        <f>IF($AP12+29="","",IF(DAY($AP12+29)&lt;4,"",IF($AP12+29&lt;$D$6,"",IF($AP12+29&gt;$K$6,"",($AP12+29)))))</f>
        <v>45412</v>
      </c>
      <c r="AG12" s="14" t="str">
        <f>IF($AP12+30="","",IF(DAY($AP12+30)&lt;4,"",IF($AP12+30&lt;$D$6,"",IF($AP12+30&gt;$K$6,"",($AP12+30)))))</f>
        <v/>
      </c>
      <c r="AH12" s="120" t="s">
        <v>5</v>
      </c>
      <c r="AI12" s="122" t="s">
        <v>46</v>
      </c>
      <c r="AJ12" s="124" t="s">
        <v>5</v>
      </c>
      <c r="AK12" s="125" t="s">
        <v>46</v>
      </c>
      <c r="AP12" s="26">
        <f>DATE(Q9,C10,1)</f>
        <v>45383</v>
      </c>
    </row>
    <row r="13" spans="1:42" ht="28.5" customHeight="1" x14ac:dyDescent="0.15">
      <c r="B13" s="126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21"/>
      <c r="AI13" s="123"/>
      <c r="AJ13" s="124"/>
      <c r="AK13" s="125"/>
    </row>
    <row r="14" spans="1:42" s="20" customFormat="1" ht="28.5" customHeight="1" thickBot="1" x14ac:dyDescent="0.2">
      <c r="B14" s="127"/>
      <c r="C14" s="64"/>
      <c r="D14" s="64"/>
      <c r="E14" s="64"/>
      <c r="F14" s="65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21"/>
      <c r="AI14" s="123"/>
      <c r="AJ14" s="124"/>
      <c r="AK14" s="12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72">
        <f>COUNTIF(C15:AG15,"●")</f>
        <v>0</v>
      </c>
      <c r="AI15" s="128" t="str">
        <f>IF(AH15=0,"",AH16/AH15)</f>
        <v/>
      </c>
      <c r="AJ15" s="73">
        <f>AH15</f>
        <v>0</v>
      </c>
      <c r="AK15" s="130" t="str">
        <f>IF(AJ15=0,"",AJ16/AJ15)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129"/>
      <c r="AJ16" s="25">
        <f>AH16</f>
        <v>0</v>
      </c>
      <c r="AK16" s="131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91">
        <f>IF(AP21&gt;$K$6,"",YEAR(AP21))</f>
        <v>2024</v>
      </c>
      <c r="R18" s="91"/>
      <c r="S18" s="9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5" t="s">
        <v>7</v>
      </c>
      <c r="AI18" s="106"/>
      <c r="AJ18" s="111" t="s">
        <v>6</v>
      </c>
      <c r="AK18" s="112"/>
      <c r="AO18" s="26">
        <f>AP12+31</f>
        <v>45414</v>
      </c>
      <c r="AP18" s="2">
        <f>YEAR(AO18)</f>
        <v>2024</v>
      </c>
    </row>
    <row r="19" spans="2:42" x14ac:dyDescent="0.15">
      <c r="B19" s="35" t="s">
        <v>17</v>
      </c>
      <c r="C19" s="117">
        <f>IF(AP21&gt;$K$6,"",MONTH(AP21))</f>
        <v>5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  <c r="AH19" s="107"/>
      <c r="AI19" s="108"/>
      <c r="AJ19" s="113"/>
      <c r="AK19" s="114"/>
      <c r="AP19" s="2">
        <f>MONTH(AO18)</f>
        <v>5</v>
      </c>
    </row>
    <row r="20" spans="2:42" x14ac:dyDescent="0.15">
      <c r="B20" s="36" t="s">
        <v>1</v>
      </c>
      <c r="C20" s="32">
        <f>IF($AP21&lt;$D$6,"",IF($AP21&gt;$K$6,"",($AP21)))</f>
        <v>45413</v>
      </c>
      <c r="D20" s="32">
        <f>IF($AP21+1&lt;$D$6,"",IF($AP21+1&gt;$K$6,"",($AP21+1)))</f>
        <v>45414</v>
      </c>
      <c r="E20" s="32">
        <f>IF($AP21+2&lt;$D$6,"",IF($AP21+2&gt;$K$6,"",($AP21+2)))</f>
        <v>45415</v>
      </c>
      <c r="F20" s="32">
        <f>IF($AP21+3&lt;$D$6,"",IF($AP21+3&gt;$K$6,"",($AP21+3)))</f>
        <v>45416</v>
      </c>
      <c r="G20" s="32">
        <f>IF($AP21+4&lt;$D$6,"",IF($AP21+4&gt;$K$6,"",($AP21+4)))</f>
        <v>45417</v>
      </c>
      <c r="H20" s="32">
        <f>IF($AP21+5&lt;$D$6,"",IF($AP21+5&gt;$K$6,"",($AP21+5)))</f>
        <v>45418</v>
      </c>
      <c r="I20" s="32">
        <f>IF($AP21+6&lt;$D$6,"",IF($AP21+6&gt;$K$6,"",($AP21+6)))</f>
        <v>45419</v>
      </c>
      <c r="J20" s="32">
        <f>IF($AP21+7&lt;$D$6,"",IF($AP21+7&gt;$K$6,"",($AP21+7)))</f>
        <v>45420</v>
      </c>
      <c r="K20" s="32">
        <f>IF($AP21+8&lt;$D$6,"",IF($AP21+8&gt;$K$6,"",($AP21+8)))</f>
        <v>45421</v>
      </c>
      <c r="L20" s="32">
        <f>IF($AP21+9&lt;$D$6,"",IF($AP21+9&gt;$K$6,"",($AP21+9)))</f>
        <v>45422</v>
      </c>
      <c r="M20" s="32">
        <f>IF($AP21+10&lt;$D$6,"",IF($AP21+10&gt;$K$6,"",($AP21+10)))</f>
        <v>45423</v>
      </c>
      <c r="N20" s="32">
        <f>IF($AP21+11&lt;$D$6,"",IF($AP21+11&gt;$K$6,"",($AP21+11)))</f>
        <v>45424</v>
      </c>
      <c r="O20" s="32">
        <f>IF($AP21+12&lt;$D$6,"",IF($AP21+12&gt;$K$6,"",($AP21+12)))</f>
        <v>45425</v>
      </c>
      <c r="P20" s="32">
        <f>IF($AP21+13&lt;$D$6,"",IF($AP21+13&gt;$K$6,"",($AP21+13)))</f>
        <v>45426</v>
      </c>
      <c r="Q20" s="32">
        <f>IF($AP21+14&lt;$D$6,"",IF($AP21+14&gt;$K$6,"",($AP21+14)))</f>
        <v>45427</v>
      </c>
      <c r="R20" s="32">
        <f>IF($AP21+15&lt;$D$6,"",IF($AP21+15&gt;$K$6,"",($AP21+15)))</f>
        <v>45428</v>
      </c>
      <c r="S20" s="32">
        <f>IF($AP21+16&lt;$D$6,"",IF($AP21+16&gt;$K$6,"",($AP21+16)))</f>
        <v>45429</v>
      </c>
      <c r="T20" s="32">
        <f>IF($AP21+17&lt;$D$6,"",IF($AP21+17&gt;$K$6,"",($AP21+17)))</f>
        <v>45430</v>
      </c>
      <c r="U20" s="32">
        <f>IF($AP21+18&lt;$D$6,"",IF($AP21+18&gt;$K$6,"",($AP21+18)))</f>
        <v>45431</v>
      </c>
      <c r="V20" s="32">
        <f>IF($AP21+19&lt;$D$6,"",IF($AP21+19&gt;$K$6,"",($AP21+19)))</f>
        <v>45432</v>
      </c>
      <c r="W20" s="32">
        <f>IF($AP21+20&lt;$D$6,"",IF($AP21+20&gt;$K$6,"",($AP21+20)))</f>
        <v>45433</v>
      </c>
      <c r="X20" s="32">
        <f>IF($AP21+21&lt;$D$6,"",IF($AP21+21&gt;$K$6,"",($AP21+21)))</f>
        <v>45434</v>
      </c>
      <c r="Y20" s="32">
        <f>IF($AP21+22&lt;$D$6,"",IF($AP21+22&gt;$K$6,"",($AP21+22)))</f>
        <v>45435</v>
      </c>
      <c r="Z20" s="32">
        <f>IF($AP21+23&lt;$D$6,"",IF($AP21+23&gt;$K$6,"",($AP21+23)))</f>
        <v>45436</v>
      </c>
      <c r="AA20" s="32">
        <f>IF($AP21+24&lt;$D$6,"",IF($AP21+24&gt;$K$6,"",($AP21+24)))</f>
        <v>45437</v>
      </c>
      <c r="AB20" s="32">
        <f>IF($AP21+25&lt;$D$6,"",IF($AP21+25&gt;$K$6,"",($AP21+25)))</f>
        <v>45438</v>
      </c>
      <c r="AC20" s="32">
        <f>IF($AP21+26&lt;$D$6,"",IF($AP21+26&gt;$K$6,"",($AP21+26)))</f>
        <v>45439</v>
      </c>
      <c r="AD20" s="32">
        <f>IF($AP21+27&lt;$D$6,"",IF($AP21+27&gt;$K$6,"",($AP21+27)))</f>
        <v>45440</v>
      </c>
      <c r="AE20" s="32">
        <f>IF($AP21+28="","",IF(DAY($AP21+28)&lt;4,"",IF($AP21+28&lt;$D$6,"",IF($AP21+28&gt;$K$6,"",($AP21+28)))))</f>
        <v>45441</v>
      </c>
      <c r="AF20" s="32">
        <f>IF($AP21+29="","",IF(DAY($AP21+29)&lt;4,"",IF($AP21+29&lt;$D$6,"",IF($AP21+29&gt;$K$6,"",($AP21+29)))))</f>
        <v>45442</v>
      </c>
      <c r="AG20" s="32">
        <f>IF($AP21+30="","",IF(DAY($AP21+30)&lt;4,"",IF($AP21+30&lt;$D$6,"",IF($AP21+30&gt;$K$6,"",($AP21+30)))))</f>
        <v>45443</v>
      </c>
      <c r="AH20" s="109"/>
      <c r="AI20" s="110"/>
      <c r="AJ20" s="115"/>
      <c r="AK20" s="116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45413</v>
      </c>
      <c r="D21" s="14">
        <f>IF($AP21+1&lt;$D$6,"",IF($AP21+1&gt;$K$6,"",($AP21+1)))</f>
        <v>45414</v>
      </c>
      <c r="E21" s="14">
        <f>IF($AP21+2&lt;$D$6,"",IF($AP21+2&gt;$K$6,"",($AP21+2)))</f>
        <v>45415</v>
      </c>
      <c r="F21" s="14">
        <f>IF($AP21+3&lt;$D$6,"",IF($AP21+3&gt;$K$6,"",($AP21+3)))</f>
        <v>45416</v>
      </c>
      <c r="G21" s="14">
        <f>IF($AP21+4&lt;$D$6,"",IF($AP21+4&gt;$K$6,"",($AP21+4)))</f>
        <v>45417</v>
      </c>
      <c r="H21" s="14">
        <f>IF($AP21+5&lt;$D$6,"",IF($AP21+5&gt;$K$6,"",($AP21+5)))</f>
        <v>45418</v>
      </c>
      <c r="I21" s="14">
        <f>IF($AP21+6&lt;$D$6,"",IF($AP21+6&gt;$K$6,"",($AP21+6)))</f>
        <v>45419</v>
      </c>
      <c r="J21" s="14">
        <f>IF($AP21+7&lt;$D$6,"",IF($AP21+7&gt;$K$6,"",($AP21+7)))</f>
        <v>45420</v>
      </c>
      <c r="K21" s="14">
        <f>IF($AP21+8&lt;$D$6,"",IF($AP21+8&gt;$K$6,"",($AP21+8)))</f>
        <v>45421</v>
      </c>
      <c r="L21" s="14">
        <f>IF($AP21+9&lt;$D$6,"",IF($AP21+9&gt;$K$6,"",($AP21+9)))</f>
        <v>45422</v>
      </c>
      <c r="M21" s="14">
        <f>IF($AP21+10&lt;$D$6,"",IF($AP21+10&gt;$K$6,"",($AP21+10)))</f>
        <v>45423</v>
      </c>
      <c r="N21" s="14">
        <f>IF($AP21+11&lt;$D$6,"",IF($AP21+11&gt;$K$6,"",($AP21+11)))</f>
        <v>45424</v>
      </c>
      <c r="O21" s="14">
        <f>IF($AP21+12&lt;$D$6,"",IF($AP21+12&gt;$K$6,"",($AP21+12)))</f>
        <v>45425</v>
      </c>
      <c r="P21" s="14">
        <f>IF($AP21+13&lt;$D$6,"",IF($AP21+13&gt;$K$6,"",($AP21+13)))</f>
        <v>45426</v>
      </c>
      <c r="Q21" s="14">
        <f>IF($AP21+14&lt;$D$6,"",IF($AP21+14&gt;$K$6,"",($AP21+14)))</f>
        <v>45427</v>
      </c>
      <c r="R21" s="14">
        <f>IF($AP21+15&lt;$D$6,"",IF($AP21+15&gt;$K$6,"",($AP21+15)))</f>
        <v>45428</v>
      </c>
      <c r="S21" s="14">
        <f>IF($AP21+16&lt;$D$6,"",IF($AP21+16&gt;$K$6,"",($AP21+16)))</f>
        <v>45429</v>
      </c>
      <c r="T21" s="14">
        <f>IF($AP21+17&lt;$D$6,"",IF($AP21+17&gt;$K$6,"",($AP21+17)))</f>
        <v>45430</v>
      </c>
      <c r="U21" s="14">
        <f>IF($AP21+18&lt;$D$6,"",IF($AP21+18&gt;$K$6,"",($AP21+18)))</f>
        <v>45431</v>
      </c>
      <c r="V21" s="14">
        <f>IF($AP21+19&lt;$D$6,"",IF($AP21+19&gt;$K$6,"",($AP21+19)))</f>
        <v>45432</v>
      </c>
      <c r="W21" s="14">
        <f>IF($AP21+20&lt;$D$6,"",IF($AP21+20&gt;$K$6,"",($AP21+20)))</f>
        <v>45433</v>
      </c>
      <c r="X21" s="14">
        <f>IF($AP21+21&lt;$D$6,"",IF($AP21+21&gt;$K$6,"",($AP21+21)))</f>
        <v>45434</v>
      </c>
      <c r="Y21" s="14">
        <f>IF($AP21+22&lt;$D$6,"",IF($AP21+22&gt;$K$6,"",($AP21+22)))</f>
        <v>45435</v>
      </c>
      <c r="Z21" s="14">
        <f>IF($AP21+23&lt;$D$6,"",IF($AP21+23&gt;$K$6,"",($AP21+23)))</f>
        <v>45436</v>
      </c>
      <c r="AA21" s="14">
        <f>IF($AP21+24&lt;$D$6,"",IF($AP21+24&gt;$K$6,"",($AP21+24)))</f>
        <v>45437</v>
      </c>
      <c r="AB21" s="14">
        <f>IF($AP21+25&lt;$D$6,"",IF($AP21+25&gt;$K$6,"",($AP21+25)))</f>
        <v>45438</v>
      </c>
      <c r="AC21" s="14">
        <f>IF($AP21+26&lt;$D$6,"",IF($AP21+26&gt;$K$6,"",($AP21+26)))</f>
        <v>45439</v>
      </c>
      <c r="AD21" s="14">
        <f>IF($AP21+27&lt;$D$6,"",IF($AP21+27&gt;$K$6,"",($AP21+27)))</f>
        <v>45440</v>
      </c>
      <c r="AE21" s="14">
        <f>IF($AP21+28="","",IF(DAY($AP21+28)&lt;4,"",IF($AP21+28&lt;$D$6,"",IF($AP21+28&gt;$K$6,"",($AP21+28)))))</f>
        <v>45441</v>
      </c>
      <c r="AF21" s="14">
        <f>IF($AP21+29="","",IF(DAY($AP21+29)&lt;4,"",IF($AP21+29&lt;$D$6,"",IF($AP21+29&gt;$K$6,"",($AP21+29)))))</f>
        <v>45442</v>
      </c>
      <c r="AG21" s="14">
        <f>IF($AP21+30="","",IF(DAY($AP21+30)&lt;4,"",IF($AP21+30&lt;$D$6,"",IF($AP21+30&gt;$K$6,"",($AP21+30)))))</f>
        <v>45443</v>
      </c>
      <c r="AH21" s="120" t="s">
        <v>5</v>
      </c>
      <c r="AI21" s="122" t="s">
        <v>46</v>
      </c>
      <c r="AJ21" s="124" t="s">
        <v>5</v>
      </c>
      <c r="AK21" s="125" t="s">
        <v>46</v>
      </c>
      <c r="AP21" s="26">
        <f>DATE(AP18,AP19,AP20)</f>
        <v>45413</v>
      </c>
    </row>
    <row r="22" spans="2:42" ht="28.5" customHeight="1" x14ac:dyDescent="0.15">
      <c r="B22" s="126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21"/>
      <c r="AI22" s="123"/>
      <c r="AJ22" s="124"/>
      <c r="AK22" s="125"/>
    </row>
    <row r="23" spans="2:42" s="20" customFormat="1" ht="28.5" customHeight="1" thickBot="1" x14ac:dyDescent="0.2">
      <c r="B23" s="127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21"/>
      <c r="AI23" s="123"/>
      <c r="AJ23" s="124"/>
      <c r="AK23" s="12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128" t="str">
        <f>IF(AH24=0,"",AH25/AH24)</f>
        <v/>
      </c>
      <c r="AJ24" s="73">
        <f>AJ15+AH24</f>
        <v>0</v>
      </c>
      <c r="AK24" s="130" t="str">
        <f>IF(AJ24=0,"",AJ25/AJ24)</f>
        <v/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129"/>
      <c r="AJ25" s="25">
        <f>AJ16+AH25</f>
        <v>0</v>
      </c>
      <c r="AK25" s="131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1">
        <f>IF(AP30&gt;$K$6,"",YEAR(AP30))</f>
        <v>2024</v>
      </c>
      <c r="R27" s="91"/>
      <c r="S27" s="91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5" t="s">
        <v>7</v>
      </c>
      <c r="AI27" s="106"/>
      <c r="AJ27" s="111" t="s">
        <v>6</v>
      </c>
      <c r="AK27" s="112"/>
      <c r="AO27" s="26">
        <f>AP21+31</f>
        <v>45444</v>
      </c>
      <c r="AP27" s="2">
        <f>YEAR(AO27)</f>
        <v>2024</v>
      </c>
    </row>
    <row r="28" spans="2:42" x14ac:dyDescent="0.15">
      <c r="B28" s="35" t="s">
        <v>0</v>
      </c>
      <c r="C28" s="117">
        <f>IF(AP30&gt;$K$6,"",MONTH(AP30))</f>
        <v>6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9"/>
      <c r="AH28" s="107"/>
      <c r="AI28" s="108"/>
      <c r="AJ28" s="113"/>
      <c r="AK28" s="114"/>
      <c r="AP28" s="2">
        <f>MONTH(AO27)</f>
        <v>6</v>
      </c>
    </row>
    <row r="29" spans="2:42" x14ac:dyDescent="0.15">
      <c r="B29" s="36" t="s">
        <v>1</v>
      </c>
      <c r="C29" s="32">
        <f>IF($AP30&lt;$D$6,"",IF($AP30&gt;$K$6,"",($AP30)))</f>
        <v>45444</v>
      </c>
      <c r="D29" s="32">
        <f>IF($AP30+1&lt;$D$6,"",IF($AP30+1&gt;$K$6,"",($AP30+1)))</f>
        <v>45445</v>
      </c>
      <c r="E29" s="32">
        <f>IF($AP30+2&lt;$D$6,"",IF($AP30+2&gt;$K$6,"",($AP30+2)))</f>
        <v>45446</v>
      </c>
      <c r="F29" s="32">
        <f>IF($AP30+3&lt;$D$6,"",IF($AP30+3&gt;$K$6,"",($AP30+3)))</f>
        <v>45447</v>
      </c>
      <c r="G29" s="32">
        <f>IF($AP30+4&lt;$D$6,"",IF($AP30+4&gt;$K$6,"",($AP30+4)))</f>
        <v>45448</v>
      </c>
      <c r="H29" s="32">
        <f>IF($AP30+5&lt;$D$6,"",IF($AP30+5&gt;$K$6,"",($AP30+5)))</f>
        <v>45449</v>
      </c>
      <c r="I29" s="32">
        <f>IF($AP30+6&lt;$D$6,"",IF($AP30+6&gt;$K$6,"",($AP30+6)))</f>
        <v>45450</v>
      </c>
      <c r="J29" s="32">
        <f>IF($AP30+7&lt;$D$6,"",IF($AP30+7&gt;$K$6,"",($AP30+7)))</f>
        <v>45451</v>
      </c>
      <c r="K29" s="32">
        <f>IF($AP30+8&lt;$D$6,"",IF($AP30+8&gt;$K$6,"",($AP30+8)))</f>
        <v>45452</v>
      </c>
      <c r="L29" s="32">
        <f>IF($AP30+9&lt;$D$6,"",IF($AP30+9&gt;$K$6,"",($AP30+9)))</f>
        <v>45453</v>
      </c>
      <c r="M29" s="32">
        <f>IF($AP30+10&lt;$D$6,"",IF($AP30+10&gt;$K$6,"",($AP30+10)))</f>
        <v>45454</v>
      </c>
      <c r="N29" s="32">
        <f>IF($AP30+11&lt;$D$6,"",IF($AP30+11&gt;$K$6,"",($AP30+11)))</f>
        <v>45455</v>
      </c>
      <c r="O29" s="32">
        <f>IF($AP30+12&lt;$D$6,"",IF($AP30+12&gt;$K$6,"",($AP30+12)))</f>
        <v>45456</v>
      </c>
      <c r="P29" s="32">
        <f>IF($AP30+13&lt;$D$6,"",IF($AP30+13&gt;$K$6,"",($AP30+13)))</f>
        <v>45457</v>
      </c>
      <c r="Q29" s="32">
        <f>IF($AP30+14&lt;$D$6,"",IF($AP30+14&gt;$K$6,"",($AP30+14)))</f>
        <v>45458</v>
      </c>
      <c r="R29" s="32">
        <f>IF($AP30+15&lt;$D$6,"",IF($AP30+15&gt;$K$6,"",($AP30+15)))</f>
        <v>45459</v>
      </c>
      <c r="S29" s="32">
        <f>IF($AP30+16&lt;$D$6,"",IF($AP30+16&gt;$K$6,"",($AP30+16)))</f>
        <v>45460</v>
      </c>
      <c r="T29" s="32">
        <f>IF($AP30+17&lt;$D$6,"",IF($AP30+17&gt;$K$6,"",($AP30+17)))</f>
        <v>45461</v>
      </c>
      <c r="U29" s="32">
        <f>IF($AP30+18&lt;$D$6,"",IF($AP30+18&gt;$K$6,"",($AP30+18)))</f>
        <v>45462</v>
      </c>
      <c r="V29" s="32">
        <f>IF($AP30+19&lt;$D$6,"",IF($AP30+19&gt;$K$6,"",($AP30+19)))</f>
        <v>45463</v>
      </c>
      <c r="W29" s="32">
        <f>IF($AP30+20&lt;$D$6,"",IF($AP30+20&gt;$K$6,"",($AP30+20)))</f>
        <v>45464</v>
      </c>
      <c r="X29" s="32">
        <f>IF($AP30+21&lt;$D$6,"",IF($AP30+21&gt;$K$6,"",($AP30+21)))</f>
        <v>45465</v>
      </c>
      <c r="Y29" s="32">
        <f>IF($AP30+22&lt;$D$6,"",IF($AP30+22&gt;$K$6,"",($AP30+22)))</f>
        <v>45466</v>
      </c>
      <c r="Z29" s="32">
        <f>IF($AP30+23&lt;$D$6,"",IF($AP30+23&gt;$K$6,"",($AP30+23)))</f>
        <v>45467</v>
      </c>
      <c r="AA29" s="32">
        <f>IF($AP30+24&lt;$D$6,"",IF($AP30+24&gt;$K$6,"",($AP30+24)))</f>
        <v>45468</v>
      </c>
      <c r="AB29" s="32">
        <f>IF($AP30+25&lt;$D$6,"",IF($AP30+25&gt;$K$6,"",($AP30+25)))</f>
        <v>45469</v>
      </c>
      <c r="AC29" s="32">
        <f>IF($AP30+26&lt;$D$6,"",IF($AP30+26&gt;$K$6,"",($AP30+26)))</f>
        <v>45470</v>
      </c>
      <c r="AD29" s="32">
        <f>IF($AP30+27&lt;$D$6,"",IF($AP30+27&gt;$K$6,"",($AP30+27)))</f>
        <v>45471</v>
      </c>
      <c r="AE29" s="32">
        <f>IF($AP30+28="","",IF(DAY($AP30+28)&lt;4,"",IF($AP30+28&lt;$D$6,"",IF($AP30+28&gt;$K$6,"",($AP30+28)))))</f>
        <v>45472</v>
      </c>
      <c r="AF29" s="32">
        <f>IF($AP30+29="","",IF(DAY($AP30+29)&lt;4,"",IF($AP30+29&lt;$D$6,"",IF($AP30+29&gt;$K$6,"",($AP30+29)))))</f>
        <v>45473</v>
      </c>
      <c r="AG29" s="32" t="str">
        <f>IF($AP30+30="","",IF(DAY($AP30+30)&lt;4,"",IF($AP30+30&lt;$D$6,"",IF($AP30+30&gt;$K$6,"",($AP30+30)))))</f>
        <v/>
      </c>
      <c r="AH29" s="109"/>
      <c r="AI29" s="110"/>
      <c r="AJ29" s="115"/>
      <c r="AK29" s="116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45444</v>
      </c>
      <c r="D30" s="14">
        <f>IF($AP30+1&lt;$D$6,"",IF($AP30+1&gt;$K$6,"",($AP30+1)))</f>
        <v>45445</v>
      </c>
      <c r="E30" s="14">
        <f>IF($AP30+2&lt;$D$6,"",IF($AP30+2&gt;$K$6,"",($AP30+2)))</f>
        <v>45446</v>
      </c>
      <c r="F30" s="14">
        <f>IF($AP30+3&lt;$D$6,"",IF($AP30+3&gt;$K$6,"",($AP30+3)))</f>
        <v>45447</v>
      </c>
      <c r="G30" s="14">
        <f>IF($AP30+4&lt;$D$6,"",IF($AP30+4&gt;$K$6,"",($AP30+4)))</f>
        <v>45448</v>
      </c>
      <c r="H30" s="14">
        <f>IF($AP30+5&lt;$D$6,"",IF($AP30+5&gt;$K$6,"",($AP30+5)))</f>
        <v>45449</v>
      </c>
      <c r="I30" s="14">
        <f>IF($AP30+6&lt;$D$6,"",IF($AP30+6&gt;$K$6,"",($AP30+6)))</f>
        <v>45450</v>
      </c>
      <c r="J30" s="14">
        <f>IF($AP30+7&lt;$D$6,"",IF($AP30+7&gt;$K$6,"",($AP30+7)))</f>
        <v>45451</v>
      </c>
      <c r="K30" s="14">
        <f>IF($AP30+8&lt;$D$6,"",IF($AP30+8&gt;$K$6,"",($AP30+8)))</f>
        <v>45452</v>
      </c>
      <c r="L30" s="14">
        <f>IF($AP30+9&lt;$D$6,"",IF($AP30+9&gt;$K$6,"",($AP30+9)))</f>
        <v>45453</v>
      </c>
      <c r="M30" s="14">
        <f>IF($AP30+10&lt;$D$6,"",IF($AP30+10&gt;$K$6,"",($AP30+10)))</f>
        <v>45454</v>
      </c>
      <c r="N30" s="14">
        <f>IF($AP30+11&lt;$D$6,"",IF($AP30+11&gt;$K$6,"",($AP30+11)))</f>
        <v>45455</v>
      </c>
      <c r="O30" s="14">
        <f>IF($AP30+12&lt;$D$6,"",IF($AP30+12&gt;$K$6,"",($AP30+12)))</f>
        <v>45456</v>
      </c>
      <c r="P30" s="14">
        <f>IF($AP30+13&lt;$D$6,"",IF($AP30+13&gt;$K$6,"",($AP30+13)))</f>
        <v>45457</v>
      </c>
      <c r="Q30" s="14">
        <f>IF($AP30+14&lt;$D$6,"",IF($AP30+14&gt;$K$6,"",($AP30+14)))</f>
        <v>45458</v>
      </c>
      <c r="R30" s="14">
        <f>IF($AP30+15&lt;$D$6,"",IF($AP30+15&gt;$K$6,"",($AP30+15)))</f>
        <v>45459</v>
      </c>
      <c r="S30" s="14">
        <f>IF($AP30+16&lt;$D$6,"",IF($AP30+16&gt;$K$6,"",($AP30+16)))</f>
        <v>45460</v>
      </c>
      <c r="T30" s="14">
        <f>IF($AP30+17&lt;$D$6,"",IF($AP30+17&gt;$K$6,"",($AP30+17)))</f>
        <v>45461</v>
      </c>
      <c r="U30" s="14">
        <f>IF($AP30+18&lt;$D$6,"",IF($AP30+18&gt;$K$6,"",($AP30+18)))</f>
        <v>45462</v>
      </c>
      <c r="V30" s="14">
        <f>IF($AP30+19&lt;$D$6,"",IF($AP30+19&gt;$K$6,"",($AP30+19)))</f>
        <v>45463</v>
      </c>
      <c r="W30" s="14">
        <f>IF($AP30+20&lt;$D$6,"",IF($AP30+20&gt;$K$6,"",($AP30+20)))</f>
        <v>45464</v>
      </c>
      <c r="X30" s="14">
        <f>IF($AP30+21&lt;$D$6,"",IF($AP30+21&gt;$K$6,"",($AP30+21)))</f>
        <v>45465</v>
      </c>
      <c r="Y30" s="14">
        <f>IF($AP30+22&lt;$D$6,"",IF($AP30+22&gt;$K$6,"",($AP30+22)))</f>
        <v>45466</v>
      </c>
      <c r="Z30" s="14">
        <f>IF($AP30+23&lt;$D$6,"",IF($AP30+23&gt;$K$6,"",($AP30+23)))</f>
        <v>45467</v>
      </c>
      <c r="AA30" s="14">
        <f>IF($AP30+24&lt;$D$6,"",IF($AP30+24&gt;$K$6,"",($AP30+24)))</f>
        <v>45468</v>
      </c>
      <c r="AB30" s="14">
        <f>IF($AP30+25&lt;$D$6,"",IF($AP30+25&gt;$K$6,"",($AP30+25)))</f>
        <v>45469</v>
      </c>
      <c r="AC30" s="14">
        <f>IF($AP30+26&lt;$D$6,"",IF($AP30+26&gt;$K$6,"",($AP30+26)))</f>
        <v>45470</v>
      </c>
      <c r="AD30" s="14">
        <f>IF($AP30+27&lt;$D$6,"",IF($AP30+27&gt;$K$6,"",($AP30+27)))</f>
        <v>45471</v>
      </c>
      <c r="AE30" s="14">
        <f>IF($AP30+28="","",IF(DAY($AP30+28)&lt;4,"",IF($AP30+28&lt;$D$6,"",IF($AP30+28&gt;$K$6,"",($AP30+28)))))</f>
        <v>45472</v>
      </c>
      <c r="AF30" s="14">
        <f>IF($AP30+29="","",IF(DAY($AP30+29)&lt;4,"",IF($AP30+29&lt;$D$6,"",IF($AP30+29&gt;$K$6,"",($AP30+29)))))</f>
        <v>45473</v>
      </c>
      <c r="AG30" s="14" t="str">
        <f>IF($AP30+30="","",IF(DAY($AP30+30)&lt;4,"",IF($AP30+30&lt;$D$6,"",IF($AP30+30&gt;$K$6,"",($AP30+30)))))</f>
        <v/>
      </c>
      <c r="AH30" s="120" t="s">
        <v>5</v>
      </c>
      <c r="AI30" s="122" t="s">
        <v>46</v>
      </c>
      <c r="AJ30" s="124" t="s">
        <v>5</v>
      </c>
      <c r="AK30" s="125" t="s">
        <v>46</v>
      </c>
      <c r="AP30" s="26">
        <f>DATE(AP27,AP28,AP29)</f>
        <v>45444</v>
      </c>
    </row>
    <row r="31" spans="2:42" ht="28.5" customHeight="1" x14ac:dyDescent="0.15">
      <c r="B31" s="126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21"/>
      <c r="AI31" s="123"/>
      <c r="AJ31" s="124"/>
      <c r="AK31" s="125"/>
    </row>
    <row r="32" spans="2:42" s="20" customFormat="1" ht="28.5" customHeight="1" thickBot="1" x14ac:dyDescent="0.2">
      <c r="B32" s="127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32"/>
      <c r="AI32" s="123"/>
      <c r="AJ32" s="124"/>
      <c r="AK32" s="12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81">
        <f>COUNTIF(C33:AG33,"●")</f>
        <v>0</v>
      </c>
      <c r="AI33" s="128" t="str">
        <f>IF(AH33=0,"",AH34/AH33)</f>
        <v/>
      </c>
      <c r="AJ33" s="73">
        <f>AJ24+AH33</f>
        <v>0</v>
      </c>
      <c r="AK33" s="130" t="str">
        <f>IF(AJ33=0,"",AJ34/AJ33)</f>
        <v/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129"/>
      <c r="AJ34" s="25">
        <f>AJ25+AH34</f>
        <v>0</v>
      </c>
      <c r="AK34" s="131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91">
        <f>IF(AP39&gt;$K$6,"",YEAR(AP39))</f>
        <v>2024</v>
      </c>
      <c r="R36" s="91"/>
      <c r="S36" s="91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5" t="s">
        <v>7</v>
      </c>
      <c r="AI36" s="106"/>
      <c r="AJ36" s="111" t="s">
        <v>6</v>
      </c>
      <c r="AK36" s="112"/>
      <c r="AO36" s="26">
        <f>AP30+31</f>
        <v>45475</v>
      </c>
      <c r="AP36" s="2">
        <f>YEAR(AO36)</f>
        <v>2024</v>
      </c>
    </row>
    <row r="37" spans="2:42" ht="13.5" customHeight="1" x14ac:dyDescent="0.15">
      <c r="B37" s="35" t="s">
        <v>0</v>
      </c>
      <c r="C37" s="117">
        <f>IF(AP39&gt;$K$6,"",MONTH(AP39))</f>
        <v>7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07"/>
      <c r="AI37" s="108"/>
      <c r="AJ37" s="113"/>
      <c r="AK37" s="114"/>
      <c r="AP37" s="2">
        <f>MONTH(AO36)</f>
        <v>7</v>
      </c>
    </row>
    <row r="38" spans="2:42" x14ac:dyDescent="0.15">
      <c r="B38" s="36" t="s">
        <v>1</v>
      </c>
      <c r="C38" s="32">
        <f>IF($AP39&lt;$D$6,"",IF($AP39&gt;$K$6,"",($AP39)))</f>
        <v>45474</v>
      </c>
      <c r="D38" s="32">
        <f>IF($AP39+1&lt;$D$6,"",IF($AP39+1&gt;$K$6,"",($AP39+1)))</f>
        <v>45475</v>
      </c>
      <c r="E38" s="32">
        <f>IF($AP39+2&lt;$D$6,"",IF($AP39+2&gt;$K$6,"",($AP39+2)))</f>
        <v>45476</v>
      </c>
      <c r="F38" s="32">
        <f>IF($AP39+3&lt;$D$6,"",IF($AP39+3&gt;$K$6,"",($AP39+3)))</f>
        <v>45477</v>
      </c>
      <c r="G38" s="32">
        <f>IF($AP39+4&lt;$D$6,"",IF($AP39+4&gt;$K$6,"",($AP39+4)))</f>
        <v>45478</v>
      </c>
      <c r="H38" s="32">
        <f>IF($AP39+5&lt;$D$6,"",IF($AP39+5&gt;$K$6,"",($AP39+5)))</f>
        <v>45479</v>
      </c>
      <c r="I38" s="32">
        <f>IF($AP39+6&lt;$D$6,"",IF($AP39+6&gt;$K$6,"",($AP39+6)))</f>
        <v>45480</v>
      </c>
      <c r="J38" s="32">
        <f>IF($AP39+7&lt;$D$6,"",IF($AP39+7&gt;$K$6,"",($AP39+7)))</f>
        <v>45481</v>
      </c>
      <c r="K38" s="32">
        <f>IF($AP39+8&lt;$D$6,"",IF($AP39+8&gt;$K$6,"",($AP39+8)))</f>
        <v>45482</v>
      </c>
      <c r="L38" s="32">
        <f>IF($AP39+9&lt;$D$6,"",IF($AP39+9&gt;$K$6,"",($AP39+9)))</f>
        <v>45483</v>
      </c>
      <c r="M38" s="32">
        <f>IF($AP39+10&lt;$D$6,"",IF($AP39+10&gt;$K$6,"",($AP39+10)))</f>
        <v>45484</v>
      </c>
      <c r="N38" s="32">
        <f>IF($AP39+11&lt;$D$6,"",IF($AP39+11&gt;$K$6,"",($AP39+11)))</f>
        <v>45485</v>
      </c>
      <c r="O38" s="32">
        <f>IF($AP39+12&lt;$D$6,"",IF($AP39+12&gt;$K$6,"",($AP39+12)))</f>
        <v>45486</v>
      </c>
      <c r="P38" s="32">
        <f>IF($AP39+13&lt;$D$6,"",IF($AP39+13&gt;$K$6,"",($AP39+13)))</f>
        <v>45487</v>
      </c>
      <c r="Q38" s="32">
        <f>IF($AP39+14&lt;$D$6,"",IF($AP39+14&gt;$K$6,"",($AP39+14)))</f>
        <v>45488</v>
      </c>
      <c r="R38" s="32">
        <f>IF($AP39+15&lt;$D$6,"",IF($AP39+15&gt;$K$6,"",($AP39+15)))</f>
        <v>45489</v>
      </c>
      <c r="S38" s="32">
        <f>IF($AP39+16&lt;$D$6,"",IF($AP39+16&gt;$K$6,"",($AP39+16)))</f>
        <v>45490</v>
      </c>
      <c r="T38" s="32">
        <f>IF($AP39+17&lt;$D$6,"",IF($AP39+17&gt;$K$6,"",($AP39+17)))</f>
        <v>45491</v>
      </c>
      <c r="U38" s="32">
        <f>IF($AP39+18&lt;$D$6,"",IF($AP39+18&gt;$K$6,"",($AP39+18)))</f>
        <v>45492</v>
      </c>
      <c r="V38" s="32">
        <f>IF($AP39+19&lt;$D$6,"",IF($AP39+19&gt;$K$6,"",($AP39+19)))</f>
        <v>45493</v>
      </c>
      <c r="W38" s="32">
        <f>IF($AP39+20&lt;$D$6,"",IF($AP39+20&gt;$K$6,"",($AP39+20)))</f>
        <v>45494</v>
      </c>
      <c r="X38" s="32">
        <f>IF($AP39+21&lt;$D$6,"",IF($AP39+21&gt;$K$6,"",($AP39+21)))</f>
        <v>45495</v>
      </c>
      <c r="Y38" s="32">
        <f>IF($AP39+22&lt;$D$6,"",IF($AP39+22&gt;$K$6,"",($AP39+22)))</f>
        <v>45496</v>
      </c>
      <c r="Z38" s="32">
        <f>IF($AP39+23&lt;$D$6,"",IF($AP39+23&gt;$K$6,"",($AP39+23)))</f>
        <v>45497</v>
      </c>
      <c r="AA38" s="32">
        <f>IF($AP39+24&lt;$D$6,"",IF($AP39+24&gt;$K$6,"",($AP39+24)))</f>
        <v>45498</v>
      </c>
      <c r="AB38" s="32">
        <f>IF($AP39+25&lt;$D$6,"",IF($AP39+25&gt;$K$6,"",($AP39+25)))</f>
        <v>45499</v>
      </c>
      <c r="AC38" s="32">
        <f>IF($AP39+26&lt;$D$6,"",IF($AP39+26&gt;$K$6,"",($AP39+26)))</f>
        <v>45500</v>
      </c>
      <c r="AD38" s="32">
        <f>IF($AP39+27&lt;$D$6,"",IF($AP39+27&gt;$K$6,"",($AP39+27)))</f>
        <v>45501</v>
      </c>
      <c r="AE38" s="32">
        <f>IF($AP39+28="","",IF(DAY($AP39+28)&lt;4,"",IF($AP39+28&lt;$D$6,"",IF($AP39+28&gt;$K$6,"",($AP39+28)))))</f>
        <v>45502</v>
      </c>
      <c r="AF38" s="32">
        <f>IF($AP39+29="","",IF(DAY($AP39+29)&lt;4,"",IF($AP39+29&lt;$D$6,"",IF($AP39+29&gt;$K$6,"",($AP39+29)))))</f>
        <v>45503</v>
      </c>
      <c r="AG38" s="32">
        <f>IF($AP39+30="","",IF(DAY($AP39+30)&lt;4,"",IF($AP39+30&lt;$D$6,"",IF($AP39+30&gt;$K$6,"",($AP39+30)))))</f>
        <v>45504</v>
      </c>
      <c r="AH38" s="109"/>
      <c r="AI38" s="110"/>
      <c r="AJ38" s="115"/>
      <c r="AK38" s="116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45474</v>
      </c>
      <c r="D39" s="14">
        <f>IF($AP39+1&lt;$D$6,"",IF($AP39+1&gt;$K$6,"",($AP39+1)))</f>
        <v>45475</v>
      </c>
      <c r="E39" s="14">
        <f>IF($AP39+2&lt;$D$6,"",IF($AP39+2&gt;$K$6,"",($AP39+2)))</f>
        <v>45476</v>
      </c>
      <c r="F39" s="14">
        <f>IF($AP39+3&lt;$D$6,"",IF($AP39+3&gt;$K$6,"",($AP39+3)))</f>
        <v>45477</v>
      </c>
      <c r="G39" s="14">
        <f>IF($AP39+4&lt;$D$6,"",IF($AP39+4&gt;$K$6,"",($AP39+4)))</f>
        <v>45478</v>
      </c>
      <c r="H39" s="14">
        <f>IF($AP39+5&lt;$D$6,"",IF($AP39+5&gt;$K$6,"",($AP39+5)))</f>
        <v>45479</v>
      </c>
      <c r="I39" s="14">
        <f>IF($AP39+6&lt;$D$6,"",IF($AP39+6&gt;$K$6,"",($AP39+6)))</f>
        <v>45480</v>
      </c>
      <c r="J39" s="14">
        <f>IF($AP39+7&lt;$D$6,"",IF($AP39+7&gt;$K$6,"",($AP39+7)))</f>
        <v>45481</v>
      </c>
      <c r="K39" s="14">
        <f>IF($AP39+8&lt;$D$6,"",IF($AP39+8&gt;$K$6,"",($AP39+8)))</f>
        <v>45482</v>
      </c>
      <c r="L39" s="14">
        <f>IF($AP39+9&lt;$D$6,"",IF($AP39+9&gt;$K$6,"",($AP39+9)))</f>
        <v>45483</v>
      </c>
      <c r="M39" s="14">
        <f>IF($AP39+10&lt;$D$6,"",IF($AP39+10&gt;$K$6,"",($AP39+10)))</f>
        <v>45484</v>
      </c>
      <c r="N39" s="14">
        <f>IF($AP39+11&lt;$D$6,"",IF($AP39+11&gt;$K$6,"",($AP39+11)))</f>
        <v>45485</v>
      </c>
      <c r="O39" s="14">
        <f>IF($AP39+12&lt;$D$6,"",IF($AP39+12&gt;$K$6,"",($AP39+12)))</f>
        <v>45486</v>
      </c>
      <c r="P39" s="14">
        <f>IF($AP39+13&lt;$D$6,"",IF($AP39+13&gt;$K$6,"",($AP39+13)))</f>
        <v>45487</v>
      </c>
      <c r="Q39" s="14">
        <f>IF($AP39+14&lt;$D$6,"",IF($AP39+14&gt;$K$6,"",($AP39+14)))</f>
        <v>45488</v>
      </c>
      <c r="R39" s="14">
        <f>IF($AP39+15&lt;$D$6,"",IF($AP39+15&gt;$K$6,"",($AP39+15)))</f>
        <v>45489</v>
      </c>
      <c r="S39" s="14">
        <f>IF($AP39+16&lt;$D$6,"",IF($AP39+16&gt;$K$6,"",($AP39+16)))</f>
        <v>45490</v>
      </c>
      <c r="T39" s="14">
        <f>IF($AP39+17&lt;$D$6,"",IF($AP39+17&gt;$K$6,"",($AP39+17)))</f>
        <v>45491</v>
      </c>
      <c r="U39" s="14">
        <f>IF($AP39+18&lt;$D$6,"",IF($AP39+18&gt;$K$6,"",($AP39+18)))</f>
        <v>45492</v>
      </c>
      <c r="V39" s="14">
        <f>IF($AP39+19&lt;$D$6,"",IF($AP39+19&gt;$K$6,"",($AP39+19)))</f>
        <v>45493</v>
      </c>
      <c r="W39" s="14">
        <f>IF($AP39+20&lt;$D$6,"",IF($AP39+20&gt;$K$6,"",($AP39+20)))</f>
        <v>45494</v>
      </c>
      <c r="X39" s="14">
        <f>IF($AP39+21&lt;$D$6,"",IF($AP39+21&gt;$K$6,"",($AP39+21)))</f>
        <v>45495</v>
      </c>
      <c r="Y39" s="14">
        <f>IF($AP39+22&lt;$D$6,"",IF($AP39+22&gt;$K$6,"",($AP39+22)))</f>
        <v>45496</v>
      </c>
      <c r="Z39" s="14">
        <f>IF($AP39+23&lt;$D$6,"",IF($AP39+23&gt;$K$6,"",($AP39+23)))</f>
        <v>45497</v>
      </c>
      <c r="AA39" s="14">
        <f>IF($AP39+24&lt;$D$6,"",IF($AP39+24&gt;$K$6,"",($AP39+24)))</f>
        <v>45498</v>
      </c>
      <c r="AB39" s="14">
        <f>IF($AP39+25&lt;$D$6,"",IF($AP39+25&gt;$K$6,"",($AP39+25)))</f>
        <v>45499</v>
      </c>
      <c r="AC39" s="14">
        <f>IF($AP39+26&lt;$D$6,"",IF($AP39+26&gt;$K$6,"",($AP39+26)))</f>
        <v>45500</v>
      </c>
      <c r="AD39" s="14">
        <f>IF($AP39+27&lt;$D$6,"",IF($AP39+27&gt;$K$6,"",($AP39+27)))</f>
        <v>45501</v>
      </c>
      <c r="AE39" s="14">
        <f>IF($AP39+28="","",IF(DAY($AP39+28)&lt;4,"",IF($AP39+28&lt;$D$6,"",IF($AP39+28&gt;$K$6,"",($AP39+28)))))</f>
        <v>45502</v>
      </c>
      <c r="AF39" s="14">
        <f>IF($AP39+29="","",IF(DAY($AP39+29)&lt;4,"",IF($AP39+29&lt;$D$6,"",IF($AP39+29&gt;$K$6,"",($AP39+29)))))</f>
        <v>45503</v>
      </c>
      <c r="AG39" s="14">
        <f>IF($AP39+30="","",IF(DAY($AP39+30)&lt;4,"",IF($AP39+30&lt;$D$6,"",IF($AP39+30&gt;$K$6,"",($AP39+30)))))</f>
        <v>45504</v>
      </c>
      <c r="AH39" s="120" t="s">
        <v>5</v>
      </c>
      <c r="AI39" s="122" t="s">
        <v>46</v>
      </c>
      <c r="AJ39" s="124" t="s">
        <v>5</v>
      </c>
      <c r="AK39" s="125" t="s">
        <v>46</v>
      </c>
      <c r="AP39" s="26">
        <f>DATE(AP36,AP37,AP38)</f>
        <v>45474</v>
      </c>
    </row>
    <row r="40" spans="2:42" ht="28.5" customHeight="1" x14ac:dyDescent="0.15">
      <c r="B40" s="126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21"/>
      <c r="AI40" s="123"/>
      <c r="AJ40" s="124"/>
      <c r="AK40" s="125"/>
    </row>
    <row r="41" spans="2:42" s="20" customFormat="1" ht="28.5" customHeight="1" thickBot="1" x14ac:dyDescent="0.2">
      <c r="B41" s="127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21"/>
      <c r="AI41" s="123"/>
      <c r="AJ41" s="124"/>
      <c r="AK41" s="12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128" t="str">
        <f>IF(AH42=0,"",AH43/AH42)</f>
        <v/>
      </c>
      <c r="AJ42" s="73">
        <f>AJ33+AH42</f>
        <v>0</v>
      </c>
      <c r="AK42" s="130" t="str">
        <f>IF(AJ42=0,"",AJ43/AJ42)</f>
        <v/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129"/>
      <c r="AJ43" s="25">
        <f>AJ34+AH43</f>
        <v>0</v>
      </c>
      <c r="AK43" s="131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91">
        <f>IF(AP48&gt;$K$6,"",YEAR(AP48))</f>
        <v>2024</v>
      </c>
      <c r="R45" s="91"/>
      <c r="S45" s="91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5" t="s">
        <v>7</v>
      </c>
      <c r="AI45" s="106"/>
      <c r="AJ45" s="111" t="s">
        <v>6</v>
      </c>
      <c r="AK45" s="112"/>
      <c r="AO45" s="26">
        <f>AP39+31</f>
        <v>45505</v>
      </c>
      <c r="AP45" s="2">
        <f>YEAR(AO45)</f>
        <v>2024</v>
      </c>
    </row>
    <row r="46" spans="2:42" ht="13.5" customHeight="1" x14ac:dyDescent="0.15">
      <c r="B46" s="35" t="s">
        <v>0</v>
      </c>
      <c r="C46" s="117">
        <f>IF(AP48&gt;$K$6,"",MONTH(AP48))</f>
        <v>8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H46" s="107"/>
      <c r="AI46" s="108"/>
      <c r="AJ46" s="113"/>
      <c r="AK46" s="114"/>
      <c r="AP46" s="2">
        <f>MONTH(AO45)</f>
        <v>8</v>
      </c>
    </row>
    <row r="47" spans="2:42" x14ac:dyDescent="0.15">
      <c r="B47" s="36" t="s">
        <v>1</v>
      </c>
      <c r="C47" s="32">
        <f>IF($AP48&lt;$D$6,"",IF($AP48&gt;$K$6,"",($AP48)))</f>
        <v>45505</v>
      </c>
      <c r="D47" s="32">
        <f>IF($AP48+1&lt;$D$6,"",IF($AP48+1&gt;$K$6,"",($AP48+1)))</f>
        <v>45506</v>
      </c>
      <c r="E47" s="32">
        <f>IF($AP48+2&lt;$D$6,"",IF($AP48+2&gt;$K$6,"",($AP48+2)))</f>
        <v>45507</v>
      </c>
      <c r="F47" s="32">
        <f>IF($AP48+3&lt;$D$6,"",IF($AP48+3&gt;$K$6,"",($AP48+3)))</f>
        <v>45508</v>
      </c>
      <c r="G47" s="32">
        <f>IF($AP48+4&lt;$D$6,"",IF($AP48+4&gt;$K$6,"",($AP48+4)))</f>
        <v>45509</v>
      </c>
      <c r="H47" s="32">
        <f>IF($AP48+5&lt;$D$6,"",IF($AP48+5&gt;$K$6,"",($AP48+5)))</f>
        <v>45510</v>
      </c>
      <c r="I47" s="32">
        <f>IF($AP48+6&lt;$D$6,"",IF($AP48+6&gt;$K$6,"",($AP48+6)))</f>
        <v>45511</v>
      </c>
      <c r="J47" s="32">
        <f>IF($AP48+7&lt;$D$6,"",IF($AP48+7&gt;$K$6,"",($AP48+7)))</f>
        <v>45512</v>
      </c>
      <c r="K47" s="32">
        <f>IF($AP48+8&lt;$D$6,"",IF($AP48+8&gt;$K$6,"",($AP48+8)))</f>
        <v>45513</v>
      </c>
      <c r="L47" s="32">
        <f>IF($AP48+9&lt;$D$6,"",IF($AP48+9&gt;$K$6,"",($AP48+9)))</f>
        <v>45514</v>
      </c>
      <c r="M47" s="32">
        <f>IF($AP48+10&lt;$D$6,"",IF($AP48+10&gt;$K$6,"",($AP48+10)))</f>
        <v>45515</v>
      </c>
      <c r="N47" s="32">
        <f>IF($AP48+11&lt;$D$6,"",IF($AP48+11&gt;$K$6,"",($AP48+11)))</f>
        <v>45516</v>
      </c>
      <c r="O47" s="32">
        <f>IF($AP48+12&lt;$D$6,"",IF($AP48+12&gt;$K$6,"",($AP48+12)))</f>
        <v>45517</v>
      </c>
      <c r="P47" s="32">
        <f>IF($AP48+13&lt;$D$6,"",IF($AP48+13&gt;$K$6,"",($AP48+13)))</f>
        <v>45518</v>
      </c>
      <c r="Q47" s="32">
        <f>IF($AP48+14&lt;$D$6,"",IF($AP48+14&gt;$K$6,"",($AP48+14)))</f>
        <v>45519</v>
      </c>
      <c r="R47" s="32">
        <f>IF($AP48+15&lt;$D$6,"",IF($AP48+15&gt;$K$6,"",($AP48+15)))</f>
        <v>45520</v>
      </c>
      <c r="S47" s="32">
        <f>IF($AP48+16&lt;$D$6,"",IF($AP48+16&gt;$K$6,"",($AP48+16)))</f>
        <v>45521</v>
      </c>
      <c r="T47" s="32">
        <f>IF($AP48+17&lt;$D$6,"",IF($AP48+17&gt;$K$6,"",($AP48+17)))</f>
        <v>45522</v>
      </c>
      <c r="U47" s="32">
        <f>IF($AP48+18&lt;$D$6,"",IF($AP48+18&gt;$K$6,"",($AP48+18)))</f>
        <v>45523</v>
      </c>
      <c r="V47" s="32">
        <f>IF($AP48+19&lt;$D$6,"",IF($AP48+19&gt;$K$6,"",($AP48+19)))</f>
        <v>45524</v>
      </c>
      <c r="W47" s="32">
        <f>IF($AP48+20&lt;$D$6,"",IF($AP48+20&gt;$K$6,"",($AP48+20)))</f>
        <v>45525</v>
      </c>
      <c r="X47" s="32">
        <f>IF($AP48+21&lt;$D$6,"",IF($AP48+21&gt;$K$6,"",($AP48+21)))</f>
        <v>45526</v>
      </c>
      <c r="Y47" s="32">
        <f>IF($AP48+22&lt;$D$6,"",IF($AP48+22&gt;$K$6,"",($AP48+22)))</f>
        <v>45527</v>
      </c>
      <c r="Z47" s="32">
        <f>IF($AP48+23&lt;$D$6,"",IF($AP48+23&gt;$K$6,"",($AP48+23)))</f>
        <v>45528</v>
      </c>
      <c r="AA47" s="32">
        <f>IF($AP48+24&lt;$D$6,"",IF($AP48+24&gt;$K$6,"",($AP48+24)))</f>
        <v>45529</v>
      </c>
      <c r="AB47" s="32">
        <f>IF($AP48+25&lt;$D$6,"",IF($AP48+25&gt;$K$6,"",($AP48+25)))</f>
        <v>45530</v>
      </c>
      <c r="AC47" s="32">
        <f>IF($AP48+26&lt;$D$6,"",IF($AP48+26&gt;$K$6,"",($AP48+26)))</f>
        <v>45531</v>
      </c>
      <c r="AD47" s="32">
        <f>IF($AP48+27&lt;$D$6,"",IF($AP48+27&gt;$K$6,"",($AP48+27)))</f>
        <v>45532</v>
      </c>
      <c r="AE47" s="32">
        <f>IF($AP48+28="","",IF(DAY($AP48+28)&lt;4,"",IF($AP48+28&lt;$D$6,"",IF($AP48+28&gt;$K$6,"",($AP48+28)))))</f>
        <v>45533</v>
      </c>
      <c r="AF47" s="32">
        <f>IF($AP48+29="","",IF(DAY($AP48+29)&lt;4,"",IF($AP48+29&lt;$D$6,"",IF($AP48+29&gt;$K$6,"",($AP48+29)))))</f>
        <v>45534</v>
      </c>
      <c r="AG47" s="32">
        <f>IF($AP48+30="","",IF(DAY($AP48+30)&lt;4,"",IF($AP48+30&lt;$D$6,"",IF($AP48+30&gt;$K$6,"",($AP48+30)))))</f>
        <v>45535</v>
      </c>
      <c r="AH47" s="109"/>
      <c r="AI47" s="110"/>
      <c r="AJ47" s="115"/>
      <c r="AK47" s="116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45505</v>
      </c>
      <c r="D48" s="14">
        <f>IF($AP48+1&lt;$D$6,"",IF($AP48+1&gt;$K$6,"",($AP48+1)))</f>
        <v>45506</v>
      </c>
      <c r="E48" s="14">
        <f>IF($AP48+2&lt;$D$6,"",IF($AP48+2&gt;$K$6,"",($AP48+2)))</f>
        <v>45507</v>
      </c>
      <c r="F48" s="14">
        <f>IF($AP48+3&lt;$D$6,"",IF($AP48+3&gt;$K$6,"",($AP48+3)))</f>
        <v>45508</v>
      </c>
      <c r="G48" s="14">
        <f>IF($AP48+4&lt;$D$6,"",IF($AP48+4&gt;$K$6,"",($AP48+4)))</f>
        <v>45509</v>
      </c>
      <c r="H48" s="14">
        <f>IF($AP48+5&lt;$D$6,"",IF($AP48+5&gt;$K$6,"",($AP48+5)))</f>
        <v>45510</v>
      </c>
      <c r="I48" s="14">
        <f>IF($AP48+6&lt;$D$6,"",IF($AP48+6&gt;$K$6,"",($AP48+6)))</f>
        <v>45511</v>
      </c>
      <c r="J48" s="14">
        <f>IF($AP48+7&lt;$D$6,"",IF($AP48+7&gt;$K$6,"",($AP48+7)))</f>
        <v>45512</v>
      </c>
      <c r="K48" s="14">
        <f>IF($AP48+8&lt;$D$6,"",IF($AP48+8&gt;$K$6,"",($AP48+8)))</f>
        <v>45513</v>
      </c>
      <c r="L48" s="14">
        <f>IF($AP48+9&lt;$D$6,"",IF($AP48+9&gt;$K$6,"",($AP48+9)))</f>
        <v>45514</v>
      </c>
      <c r="M48" s="14">
        <f>IF($AP48+10&lt;$D$6,"",IF($AP48+10&gt;$K$6,"",($AP48+10)))</f>
        <v>45515</v>
      </c>
      <c r="N48" s="14">
        <f>IF($AP48+11&lt;$D$6,"",IF($AP48+11&gt;$K$6,"",($AP48+11)))</f>
        <v>45516</v>
      </c>
      <c r="O48" s="14">
        <f>IF($AP48+12&lt;$D$6,"",IF($AP48+12&gt;$K$6,"",($AP48+12)))</f>
        <v>45517</v>
      </c>
      <c r="P48" s="14">
        <f>IF($AP48+13&lt;$D$6,"",IF($AP48+13&gt;$K$6,"",($AP48+13)))</f>
        <v>45518</v>
      </c>
      <c r="Q48" s="14">
        <f>IF($AP48+14&lt;$D$6,"",IF($AP48+14&gt;$K$6,"",($AP48+14)))</f>
        <v>45519</v>
      </c>
      <c r="R48" s="14">
        <f>IF($AP48+15&lt;$D$6,"",IF($AP48+15&gt;$K$6,"",($AP48+15)))</f>
        <v>45520</v>
      </c>
      <c r="S48" s="14">
        <f>IF($AP48+16&lt;$D$6,"",IF($AP48+16&gt;$K$6,"",($AP48+16)))</f>
        <v>45521</v>
      </c>
      <c r="T48" s="14">
        <f>IF($AP48+17&lt;$D$6,"",IF($AP48+17&gt;$K$6,"",($AP48+17)))</f>
        <v>45522</v>
      </c>
      <c r="U48" s="14">
        <f>IF($AP48+18&lt;$D$6,"",IF($AP48+18&gt;$K$6,"",($AP48+18)))</f>
        <v>45523</v>
      </c>
      <c r="V48" s="14">
        <f>IF($AP48+19&lt;$D$6,"",IF($AP48+19&gt;$K$6,"",($AP48+19)))</f>
        <v>45524</v>
      </c>
      <c r="W48" s="14">
        <f>IF($AP48+20&lt;$D$6,"",IF($AP48+20&gt;$K$6,"",($AP48+20)))</f>
        <v>45525</v>
      </c>
      <c r="X48" s="14">
        <f>IF($AP48+21&lt;$D$6,"",IF($AP48+21&gt;$K$6,"",($AP48+21)))</f>
        <v>45526</v>
      </c>
      <c r="Y48" s="14">
        <f>IF($AP48+22&lt;$D$6,"",IF($AP48+22&gt;$K$6,"",($AP48+22)))</f>
        <v>45527</v>
      </c>
      <c r="Z48" s="14">
        <f>IF($AP48+23&lt;$D$6,"",IF($AP48+23&gt;$K$6,"",($AP48+23)))</f>
        <v>45528</v>
      </c>
      <c r="AA48" s="14">
        <f>IF($AP48+24&lt;$D$6,"",IF($AP48+24&gt;$K$6,"",($AP48+24)))</f>
        <v>45529</v>
      </c>
      <c r="AB48" s="14">
        <f>IF($AP48+25&lt;$D$6,"",IF($AP48+25&gt;$K$6,"",($AP48+25)))</f>
        <v>45530</v>
      </c>
      <c r="AC48" s="14">
        <f>IF($AP48+26&lt;$D$6,"",IF($AP48+26&gt;$K$6,"",($AP48+26)))</f>
        <v>45531</v>
      </c>
      <c r="AD48" s="14">
        <f>IF($AP48+27&lt;$D$6,"",IF($AP48+27&gt;$K$6,"",($AP48+27)))</f>
        <v>45532</v>
      </c>
      <c r="AE48" s="14">
        <f>IF($AP48+28="","",IF(DAY($AP48+28)&lt;4,"",IF($AP48+28&lt;$D$6,"",IF($AP48+28&gt;$K$6,"",($AP48+28)))))</f>
        <v>45533</v>
      </c>
      <c r="AF48" s="14">
        <f>IF($AP48+29="","",IF(DAY($AP48+29)&lt;4,"",IF($AP48+29&lt;$D$6,"",IF($AP48+29&gt;$K$6,"",($AP48+29)))))</f>
        <v>45534</v>
      </c>
      <c r="AG48" s="14">
        <f>IF($AP48+30="","",IF(DAY($AP48+30)&lt;4,"",IF($AP48+30&lt;$D$6,"",IF($AP48+30&gt;$K$6,"",($AP48+30)))))</f>
        <v>45535</v>
      </c>
      <c r="AH48" s="120" t="s">
        <v>5</v>
      </c>
      <c r="AI48" s="122" t="s">
        <v>46</v>
      </c>
      <c r="AJ48" s="124" t="s">
        <v>5</v>
      </c>
      <c r="AK48" s="125" t="s">
        <v>46</v>
      </c>
      <c r="AP48" s="26">
        <f>DATE(AP45,AP46,AP47)</f>
        <v>45505</v>
      </c>
    </row>
    <row r="49" spans="2:42" ht="28.5" customHeight="1" x14ac:dyDescent="0.15">
      <c r="B49" s="126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21"/>
      <c r="AI49" s="123"/>
      <c r="AJ49" s="124"/>
      <c r="AK49" s="125"/>
    </row>
    <row r="50" spans="2:42" s="20" customFormat="1" ht="28.5" customHeight="1" thickBot="1" x14ac:dyDescent="0.2">
      <c r="B50" s="127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21"/>
      <c r="AI50" s="123"/>
      <c r="AJ50" s="124"/>
      <c r="AK50" s="12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128" t="str">
        <f>IF(AH51=0,"",AH52/AH51)</f>
        <v/>
      </c>
      <c r="AJ51" s="73">
        <f>AJ42+AH51</f>
        <v>0</v>
      </c>
      <c r="AK51" s="130" t="str">
        <f>IF(AJ51=0,"",AJ52/AJ51)</f>
        <v/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129"/>
      <c r="AJ52" s="25">
        <f>AJ43+AH52</f>
        <v>0</v>
      </c>
      <c r="AK52" s="131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1">
        <f>IF(AP57&gt;$K$6,"",YEAR(AP57))</f>
        <v>2024</v>
      </c>
      <c r="R54" s="91"/>
      <c r="S54" s="91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5" t="s">
        <v>7</v>
      </c>
      <c r="AI54" s="106"/>
      <c r="AJ54" s="111" t="s">
        <v>6</v>
      </c>
      <c r="AK54" s="112"/>
      <c r="AO54" s="26">
        <f>AP48+31</f>
        <v>45536</v>
      </c>
      <c r="AP54" s="2">
        <f>YEAR(AO54)</f>
        <v>2024</v>
      </c>
    </row>
    <row r="55" spans="2:42" ht="13.5" customHeight="1" x14ac:dyDescent="0.15">
      <c r="B55" s="35" t="s">
        <v>0</v>
      </c>
      <c r="C55" s="117">
        <f>IF(AP57&gt;$K$6,"",MONTH(AP57))</f>
        <v>9</v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9"/>
      <c r="AH55" s="107"/>
      <c r="AI55" s="108"/>
      <c r="AJ55" s="113"/>
      <c r="AK55" s="114"/>
      <c r="AP55" s="2">
        <f>MONTH(AO54)</f>
        <v>9</v>
      </c>
    </row>
    <row r="56" spans="2:42" x14ac:dyDescent="0.15">
      <c r="B56" s="36" t="s">
        <v>1</v>
      </c>
      <c r="C56" s="32">
        <f>IF($AP57&lt;$D$6,"",IF($AP57&gt;$K$6,"",($AP57)))</f>
        <v>45536</v>
      </c>
      <c r="D56" s="32">
        <f>IF($AP57+1&lt;$D$6,"",IF($AP57+1&gt;$K$6,"",($AP57+1)))</f>
        <v>45537</v>
      </c>
      <c r="E56" s="32">
        <f>IF($AP57+2&lt;$D$6,"",IF($AP57+2&gt;$K$6,"",($AP57+2)))</f>
        <v>45538</v>
      </c>
      <c r="F56" s="32">
        <f>IF($AP57+3&lt;$D$6,"",IF($AP57+3&gt;$K$6,"",($AP57+3)))</f>
        <v>45539</v>
      </c>
      <c r="G56" s="32">
        <f>IF($AP57+4&lt;$D$6,"",IF($AP57+4&gt;$K$6,"",($AP57+4)))</f>
        <v>45540</v>
      </c>
      <c r="H56" s="32">
        <f>IF($AP57+5&lt;$D$6,"",IF($AP57+5&gt;$K$6,"",($AP57+5)))</f>
        <v>45541</v>
      </c>
      <c r="I56" s="32">
        <f>IF($AP57+6&lt;$D$6,"",IF($AP57+6&gt;$K$6,"",($AP57+6)))</f>
        <v>45542</v>
      </c>
      <c r="J56" s="32">
        <f>IF($AP57+7&lt;$D$6,"",IF($AP57+7&gt;$K$6,"",($AP57+7)))</f>
        <v>45543</v>
      </c>
      <c r="K56" s="32">
        <f>IF($AP57+8&lt;$D$6,"",IF($AP57+8&gt;$K$6,"",($AP57+8)))</f>
        <v>45544</v>
      </c>
      <c r="L56" s="32">
        <f>IF($AP57+9&lt;$D$6,"",IF($AP57+9&gt;$K$6,"",($AP57+9)))</f>
        <v>45545</v>
      </c>
      <c r="M56" s="32">
        <f>IF($AP57+10&lt;$D$6,"",IF($AP57+10&gt;$K$6,"",($AP57+10)))</f>
        <v>45546</v>
      </c>
      <c r="N56" s="32">
        <f>IF($AP57+11&lt;$D$6,"",IF($AP57+11&gt;$K$6,"",($AP57+11)))</f>
        <v>45547</v>
      </c>
      <c r="O56" s="32">
        <f>IF($AP57+12&lt;$D$6,"",IF($AP57+12&gt;$K$6,"",($AP57+12)))</f>
        <v>45548</v>
      </c>
      <c r="P56" s="32">
        <f>IF($AP57+13&lt;$D$6,"",IF($AP57+13&gt;$K$6,"",($AP57+13)))</f>
        <v>45549</v>
      </c>
      <c r="Q56" s="32">
        <f>IF($AP57+14&lt;$D$6,"",IF($AP57+14&gt;$K$6,"",($AP57+14)))</f>
        <v>45550</v>
      </c>
      <c r="R56" s="32">
        <f>IF($AP57+15&lt;$D$6,"",IF($AP57+15&gt;$K$6,"",($AP57+15)))</f>
        <v>45551</v>
      </c>
      <c r="S56" s="32">
        <f>IF($AP57+16&lt;$D$6,"",IF($AP57+16&gt;$K$6,"",($AP57+16)))</f>
        <v>45552</v>
      </c>
      <c r="T56" s="32">
        <f>IF($AP57+17&lt;$D$6,"",IF($AP57+17&gt;$K$6,"",($AP57+17)))</f>
        <v>45553</v>
      </c>
      <c r="U56" s="32">
        <f>IF($AP57+18&lt;$D$6,"",IF($AP57+18&gt;$K$6,"",($AP57+18)))</f>
        <v>45554</v>
      </c>
      <c r="V56" s="32">
        <f>IF($AP57+19&lt;$D$6,"",IF($AP57+19&gt;$K$6,"",($AP57+19)))</f>
        <v>45555</v>
      </c>
      <c r="W56" s="32">
        <f>IF($AP57+20&lt;$D$6,"",IF($AP57+20&gt;$K$6,"",($AP57+20)))</f>
        <v>45556</v>
      </c>
      <c r="X56" s="32">
        <f>IF($AP57+21&lt;$D$6,"",IF($AP57+21&gt;$K$6,"",($AP57+21)))</f>
        <v>45557</v>
      </c>
      <c r="Y56" s="32">
        <f>IF($AP57+22&lt;$D$6,"",IF($AP57+22&gt;$K$6,"",($AP57+22)))</f>
        <v>45558</v>
      </c>
      <c r="Z56" s="32">
        <f>IF($AP57+23&lt;$D$6,"",IF($AP57+23&gt;$K$6,"",($AP57+23)))</f>
        <v>45559</v>
      </c>
      <c r="AA56" s="32">
        <f>IF($AP57+24&lt;$D$6,"",IF($AP57+24&gt;$K$6,"",($AP57+24)))</f>
        <v>45560</v>
      </c>
      <c r="AB56" s="32">
        <f>IF($AP57+25&lt;$D$6,"",IF($AP57+25&gt;$K$6,"",($AP57+25)))</f>
        <v>45561</v>
      </c>
      <c r="AC56" s="32">
        <f>IF($AP57+26&lt;$D$6,"",IF($AP57+26&gt;$K$6,"",($AP57+26)))</f>
        <v>45562</v>
      </c>
      <c r="AD56" s="32">
        <f>IF($AP57+27&lt;$D$6,"",IF($AP57+27&gt;$K$6,"",($AP57+27)))</f>
        <v>45563</v>
      </c>
      <c r="AE56" s="32">
        <f>IF($AP57+28="","",IF(DAY($AP57+28)&lt;4,"",IF($AP57+28&lt;$D$6,"",IF($AP57+28&gt;$K$6,"",($AP57+28)))))</f>
        <v>45564</v>
      </c>
      <c r="AF56" s="32">
        <f>IF($AP57+29="","",IF(DAY($AP57+29)&lt;4,"",IF($AP57+29&lt;$D$6,"",IF($AP57+29&gt;$K$6,"",($AP57+29)))))</f>
        <v>45565</v>
      </c>
      <c r="AG56" s="32" t="str">
        <f>IF($AP57+30="","",IF(DAY($AP57+30)&lt;4,"",IF($AP57+30&lt;$D$6,"",IF($AP57+30&gt;$K$6,"",($AP57+30)))))</f>
        <v/>
      </c>
      <c r="AH56" s="109"/>
      <c r="AI56" s="110"/>
      <c r="AJ56" s="115"/>
      <c r="AK56" s="116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45536</v>
      </c>
      <c r="D57" s="14">
        <f>IF($AP57+1&lt;$D$6,"",IF($AP57+1&gt;$K$6,"",($AP57+1)))</f>
        <v>45537</v>
      </c>
      <c r="E57" s="14">
        <f>IF($AP57+2&lt;$D$6,"",IF($AP57+2&gt;$K$6,"",($AP57+2)))</f>
        <v>45538</v>
      </c>
      <c r="F57" s="14">
        <f>IF($AP57+3&lt;$D$6,"",IF($AP57+3&gt;$K$6,"",($AP57+3)))</f>
        <v>45539</v>
      </c>
      <c r="G57" s="14">
        <f>IF($AP57+4&lt;$D$6,"",IF($AP57+4&gt;$K$6,"",($AP57+4)))</f>
        <v>45540</v>
      </c>
      <c r="H57" s="14">
        <f>IF($AP57+5&lt;$D$6,"",IF($AP57+5&gt;$K$6,"",($AP57+5)))</f>
        <v>45541</v>
      </c>
      <c r="I57" s="14">
        <f>IF($AP57+6&lt;$D$6,"",IF($AP57+6&gt;$K$6,"",($AP57+6)))</f>
        <v>45542</v>
      </c>
      <c r="J57" s="14">
        <f>IF($AP57+7&lt;$D$6,"",IF($AP57+7&gt;$K$6,"",($AP57+7)))</f>
        <v>45543</v>
      </c>
      <c r="K57" s="14">
        <f>IF($AP57+8&lt;$D$6,"",IF($AP57+8&gt;$K$6,"",($AP57+8)))</f>
        <v>45544</v>
      </c>
      <c r="L57" s="14">
        <f>IF($AP57+9&lt;$D$6,"",IF($AP57+9&gt;$K$6,"",($AP57+9)))</f>
        <v>45545</v>
      </c>
      <c r="M57" s="14">
        <f>IF($AP57+10&lt;$D$6,"",IF($AP57+10&gt;$K$6,"",($AP57+10)))</f>
        <v>45546</v>
      </c>
      <c r="N57" s="14">
        <f>IF($AP57+11&lt;$D$6,"",IF($AP57+11&gt;$K$6,"",($AP57+11)))</f>
        <v>45547</v>
      </c>
      <c r="O57" s="14">
        <f>IF($AP57+12&lt;$D$6,"",IF($AP57+12&gt;$K$6,"",($AP57+12)))</f>
        <v>45548</v>
      </c>
      <c r="P57" s="14">
        <f>IF($AP57+13&lt;$D$6,"",IF($AP57+13&gt;$K$6,"",($AP57+13)))</f>
        <v>45549</v>
      </c>
      <c r="Q57" s="14">
        <f>IF($AP57+14&lt;$D$6,"",IF($AP57+14&gt;$K$6,"",($AP57+14)))</f>
        <v>45550</v>
      </c>
      <c r="R57" s="14">
        <f>IF($AP57+15&lt;$D$6,"",IF($AP57+15&gt;$K$6,"",($AP57+15)))</f>
        <v>45551</v>
      </c>
      <c r="S57" s="14">
        <f>IF($AP57+16&lt;$D$6,"",IF($AP57+16&gt;$K$6,"",($AP57+16)))</f>
        <v>45552</v>
      </c>
      <c r="T57" s="14">
        <f>IF($AP57+17&lt;$D$6,"",IF($AP57+17&gt;$K$6,"",($AP57+17)))</f>
        <v>45553</v>
      </c>
      <c r="U57" s="14">
        <f>IF($AP57+18&lt;$D$6,"",IF($AP57+18&gt;$K$6,"",($AP57+18)))</f>
        <v>45554</v>
      </c>
      <c r="V57" s="14">
        <f>IF($AP57+19&lt;$D$6,"",IF($AP57+19&gt;$K$6,"",($AP57+19)))</f>
        <v>45555</v>
      </c>
      <c r="W57" s="14">
        <f>IF($AP57+20&lt;$D$6,"",IF($AP57+20&gt;$K$6,"",($AP57+20)))</f>
        <v>45556</v>
      </c>
      <c r="X57" s="14">
        <f>IF($AP57+21&lt;$D$6,"",IF($AP57+21&gt;$K$6,"",($AP57+21)))</f>
        <v>45557</v>
      </c>
      <c r="Y57" s="14">
        <f>IF($AP57+22&lt;$D$6,"",IF($AP57+22&gt;$K$6,"",($AP57+22)))</f>
        <v>45558</v>
      </c>
      <c r="Z57" s="14">
        <f>IF($AP57+23&lt;$D$6,"",IF($AP57+23&gt;$K$6,"",($AP57+23)))</f>
        <v>45559</v>
      </c>
      <c r="AA57" s="14">
        <f>IF($AP57+24&lt;$D$6,"",IF($AP57+24&gt;$K$6,"",($AP57+24)))</f>
        <v>45560</v>
      </c>
      <c r="AB57" s="14">
        <f>IF($AP57+25&lt;$D$6,"",IF($AP57+25&gt;$K$6,"",($AP57+25)))</f>
        <v>45561</v>
      </c>
      <c r="AC57" s="14">
        <f>IF($AP57+26&lt;$D$6,"",IF($AP57+26&gt;$K$6,"",($AP57+26)))</f>
        <v>45562</v>
      </c>
      <c r="AD57" s="14">
        <f>IF($AP57+27&lt;$D$6,"",IF($AP57+27&gt;$K$6,"",($AP57+27)))</f>
        <v>45563</v>
      </c>
      <c r="AE57" s="14">
        <f>IF($AP57+28="","",IF(DAY($AP57+28)&lt;4,"",IF($AP57+28&lt;$D$6,"",IF($AP57+28&gt;$K$6,"",($AP57+28)))))</f>
        <v>45564</v>
      </c>
      <c r="AF57" s="14">
        <f>IF($AP57+29="","",IF(DAY($AP57+29)&lt;4,"",IF($AP57+29&lt;$D$6,"",IF($AP57+29&gt;$K$6,"",($AP57+29)))))</f>
        <v>45565</v>
      </c>
      <c r="AG57" s="14" t="str">
        <f>IF($AP57+30="","",IF(DAY($AP57+30)&lt;4,"",IF($AP57+30&lt;$D$6,"",IF($AP57+30&gt;$K$6,"",($AP57+30)))))</f>
        <v/>
      </c>
      <c r="AH57" s="120" t="s">
        <v>5</v>
      </c>
      <c r="AI57" s="122" t="s">
        <v>46</v>
      </c>
      <c r="AJ57" s="124" t="s">
        <v>5</v>
      </c>
      <c r="AK57" s="125" t="s">
        <v>46</v>
      </c>
      <c r="AP57" s="26">
        <f>DATE(AP54,AP55,AP56)</f>
        <v>45536</v>
      </c>
    </row>
    <row r="58" spans="2:42" ht="28.5" customHeight="1" x14ac:dyDescent="0.15">
      <c r="B58" s="126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21"/>
      <c r="AI58" s="123"/>
      <c r="AJ58" s="124"/>
      <c r="AK58" s="125"/>
    </row>
    <row r="59" spans="2:42" s="20" customFormat="1" ht="28.5" customHeight="1" thickBot="1" x14ac:dyDescent="0.2">
      <c r="B59" s="127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21"/>
      <c r="AI59" s="123"/>
      <c r="AJ59" s="124"/>
      <c r="AK59" s="12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128" t="str">
        <f>IF(AH60=0,"",AH61/AH60)</f>
        <v/>
      </c>
      <c r="AJ60" s="73">
        <f>AJ51+AH60</f>
        <v>0</v>
      </c>
      <c r="AK60" s="130" t="str">
        <f>IF(AJ60=0,"",AJ61/AJ60)</f>
        <v/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129"/>
      <c r="AJ61" s="25">
        <f>AJ52+AH61</f>
        <v>0</v>
      </c>
      <c r="AK61" s="131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91">
        <f>IF(AP66&gt;$K$6,"",YEAR(AP66))</f>
        <v>2024</v>
      </c>
      <c r="R63" s="91"/>
      <c r="S63" s="91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5" t="s">
        <v>7</v>
      </c>
      <c r="AI63" s="106"/>
      <c r="AJ63" s="111" t="s">
        <v>6</v>
      </c>
      <c r="AK63" s="112"/>
      <c r="AO63" s="26">
        <f>AP57+31</f>
        <v>45567</v>
      </c>
      <c r="AP63" s="2">
        <f>YEAR(AO63)</f>
        <v>2024</v>
      </c>
    </row>
    <row r="64" spans="2:42" ht="13.5" customHeight="1" x14ac:dyDescent="0.15">
      <c r="B64" s="35" t="s">
        <v>0</v>
      </c>
      <c r="C64" s="117">
        <f>IF(AP66&gt;$K$6,"",MONTH(AP66))</f>
        <v>10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9"/>
      <c r="AH64" s="107"/>
      <c r="AI64" s="108"/>
      <c r="AJ64" s="113"/>
      <c r="AK64" s="114"/>
      <c r="AP64" s="2">
        <f>MONTH(AO63)</f>
        <v>10</v>
      </c>
    </row>
    <row r="65" spans="2:42" x14ac:dyDescent="0.15">
      <c r="B65" s="36" t="s">
        <v>1</v>
      </c>
      <c r="C65" s="32">
        <f>IF($AP66&lt;$D$6,"",IF($AP66&gt;$K$6,"",($AP66)))</f>
        <v>45566</v>
      </c>
      <c r="D65" s="32">
        <f>IF($AP66+1&lt;$D$6,"",IF($AP66+1&gt;$K$6,"",($AP66+1)))</f>
        <v>45567</v>
      </c>
      <c r="E65" s="32">
        <f>IF($AP66+2&lt;$D$6,"",IF($AP66+2&gt;$K$6,"",($AP66+2)))</f>
        <v>45568</v>
      </c>
      <c r="F65" s="32">
        <f>IF($AP66+3&lt;$D$6,"",IF($AP66+3&gt;$K$6,"",($AP66+3)))</f>
        <v>45569</v>
      </c>
      <c r="G65" s="32">
        <f>IF($AP66+4&lt;$D$6,"",IF($AP66+4&gt;$K$6,"",($AP66+4)))</f>
        <v>45570</v>
      </c>
      <c r="H65" s="32">
        <f>IF($AP66+5&lt;$D$6,"",IF($AP66+5&gt;$K$6,"",($AP66+5)))</f>
        <v>45571</v>
      </c>
      <c r="I65" s="32">
        <f>IF($AP66+6&lt;$D$6,"",IF($AP66+6&gt;$K$6,"",($AP66+6)))</f>
        <v>45572</v>
      </c>
      <c r="J65" s="32">
        <f>IF($AP66+7&lt;$D$6,"",IF($AP66+7&gt;$K$6,"",($AP66+7)))</f>
        <v>45573</v>
      </c>
      <c r="K65" s="32">
        <f>IF($AP66+8&lt;$D$6,"",IF($AP66+8&gt;$K$6,"",($AP66+8)))</f>
        <v>45574</v>
      </c>
      <c r="L65" s="32">
        <f>IF($AP66+9&lt;$D$6,"",IF($AP66+9&gt;$K$6,"",($AP66+9)))</f>
        <v>45575</v>
      </c>
      <c r="M65" s="32">
        <f>IF($AP66+10&lt;$D$6,"",IF($AP66+10&gt;$K$6,"",($AP66+10)))</f>
        <v>45576</v>
      </c>
      <c r="N65" s="32">
        <f>IF($AP66+11&lt;$D$6,"",IF($AP66+11&gt;$K$6,"",($AP66+11)))</f>
        <v>45577</v>
      </c>
      <c r="O65" s="32">
        <f>IF($AP66+12&lt;$D$6,"",IF($AP66+12&gt;$K$6,"",($AP66+12)))</f>
        <v>45578</v>
      </c>
      <c r="P65" s="32">
        <f>IF($AP66+13&lt;$D$6,"",IF($AP66+13&gt;$K$6,"",($AP66+13)))</f>
        <v>45579</v>
      </c>
      <c r="Q65" s="32">
        <f>IF($AP66+14&lt;$D$6,"",IF($AP66+14&gt;$K$6,"",($AP66+14)))</f>
        <v>45580</v>
      </c>
      <c r="R65" s="32">
        <f>IF($AP66+15&lt;$D$6,"",IF($AP66+15&gt;$K$6,"",($AP66+15)))</f>
        <v>45581</v>
      </c>
      <c r="S65" s="32">
        <f>IF($AP66+16&lt;$D$6,"",IF($AP66+16&gt;$K$6,"",($AP66+16)))</f>
        <v>45582</v>
      </c>
      <c r="T65" s="32">
        <f>IF($AP66+17&lt;$D$6,"",IF($AP66+17&gt;$K$6,"",($AP66+17)))</f>
        <v>45583</v>
      </c>
      <c r="U65" s="32">
        <f>IF($AP66+18&lt;$D$6,"",IF($AP66+18&gt;$K$6,"",($AP66+18)))</f>
        <v>45584</v>
      </c>
      <c r="V65" s="32">
        <f>IF($AP66+19&lt;$D$6,"",IF($AP66+19&gt;$K$6,"",($AP66+19)))</f>
        <v>45585</v>
      </c>
      <c r="W65" s="32">
        <f>IF($AP66+20&lt;$D$6,"",IF($AP66+20&gt;$K$6,"",($AP66+20)))</f>
        <v>45586</v>
      </c>
      <c r="X65" s="32">
        <f>IF($AP66+21&lt;$D$6,"",IF($AP66+21&gt;$K$6,"",($AP66+21)))</f>
        <v>45587</v>
      </c>
      <c r="Y65" s="32">
        <f>IF($AP66+22&lt;$D$6,"",IF($AP66+22&gt;$K$6,"",($AP66+22)))</f>
        <v>45588</v>
      </c>
      <c r="Z65" s="32">
        <f>IF($AP66+23&lt;$D$6,"",IF($AP66+23&gt;$K$6,"",($AP66+23)))</f>
        <v>45589</v>
      </c>
      <c r="AA65" s="32">
        <f>IF($AP66+24&lt;$D$6,"",IF($AP66+24&gt;$K$6,"",($AP66+24)))</f>
        <v>45590</v>
      </c>
      <c r="AB65" s="32">
        <f>IF($AP66+25&lt;$D$6,"",IF($AP66+25&gt;$K$6,"",($AP66+25)))</f>
        <v>45591</v>
      </c>
      <c r="AC65" s="32">
        <f>IF($AP66+26&lt;$D$6,"",IF($AP66+26&gt;$K$6,"",($AP66+26)))</f>
        <v>45592</v>
      </c>
      <c r="AD65" s="32">
        <f>IF($AP66+27&lt;$D$6,"",IF($AP66+27&gt;$K$6,"",($AP66+27)))</f>
        <v>45593</v>
      </c>
      <c r="AE65" s="32">
        <f>IF($AP66+28="","",IF(DAY($AP66+28)&lt;4,"",IF($AP66+28&lt;$D$6,"",IF($AP66+28&gt;$K$6,"",($AP66+28)))))</f>
        <v>45594</v>
      </c>
      <c r="AF65" s="32">
        <f>IF($AP66+29="","",IF(DAY($AP66+29)&lt;4,"",IF($AP66+29&lt;$D$6,"",IF($AP66+29&gt;$K$6,"",($AP66+29)))))</f>
        <v>45595</v>
      </c>
      <c r="AG65" s="32">
        <f>IF($AP66+30="","",IF(DAY($AP66+30)&lt;4,"",IF($AP66+30&lt;$D$6,"",IF($AP66+30&gt;$K$6,"",($AP66+30)))))</f>
        <v>45596</v>
      </c>
      <c r="AH65" s="109"/>
      <c r="AI65" s="110"/>
      <c r="AJ65" s="115"/>
      <c r="AK65" s="116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45566</v>
      </c>
      <c r="D66" s="14">
        <f>IF($AP66+1&lt;$D$6,"",IF($AP66+1&gt;$K$6,"",($AP66+1)))</f>
        <v>45567</v>
      </c>
      <c r="E66" s="14">
        <f>IF($AP66+2&lt;$D$6,"",IF($AP66+2&gt;$K$6,"",($AP66+2)))</f>
        <v>45568</v>
      </c>
      <c r="F66" s="14">
        <f>IF($AP66+3&lt;$D$6,"",IF($AP66+3&gt;$K$6,"",($AP66+3)))</f>
        <v>45569</v>
      </c>
      <c r="G66" s="14">
        <f>IF($AP66+4&lt;$D$6,"",IF($AP66+4&gt;$K$6,"",($AP66+4)))</f>
        <v>45570</v>
      </c>
      <c r="H66" s="14">
        <f>IF($AP66+5&lt;$D$6,"",IF($AP66+5&gt;$K$6,"",($AP66+5)))</f>
        <v>45571</v>
      </c>
      <c r="I66" s="14">
        <f>IF($AP66+6&lt;$D$6,"",IF($AP66+6&gt;$K$6,"",($AP66+6)))</f>
        <v>45572</v>
      </c>
      <c r="J66" s="14">
        <f>IF($AP66+7&lt;$D$6,"",IF($AP66+7&gt;$K$6,"",($AP66+7)))</f>
        <v>45573</v>
      </c>
      <c r="K66" s="14">
        <f>IF($AP66+8&lt;$D$6,"",IF($AP66+8&gt;$K$6,"",($AP66+8)))</f>
        <v>45574</v>
      </c>
      <c r="L66" s="14">
        <f>IF($AP66+9&lt;$D$6,"",IF($AP66+9&gt;$K$6,"",($AP66+9)))</f>
        <v>45575</v>
      </c>
      <c r="M66" s="14">
        <f>IF($AP66+10&lt;$D$6,"",IF($AP66+10&gt;$K$6,"",($AP66+10)))</f>
        <v>45576</v>
      </c>
      <c r="N66" s="14">
        <f>IF($AP66+11&lt;$D$6,"",IF($AP66+11&gt;$K$6,"",($AP66+11)))</f>
        <v>45577</v>
      </c>
      <c r="O66" s="14">
        <f>IF($AP66+12&lt;$D$6,"",IF($AP66+12&gt;$K$6,"",($AP66+12)))</f>
        <v>45578</v>
      </c>
      <c r="P66" s="14">
        <f>IF($AP66+13&lt;$D$6,"",IF($AP66+13&gt;$K$6,"",($AP66+13)))</f>
        <v>45579</v>
      </c>
      <c r="Q66" s="14">
        <f>IF($AP66+14&lt;$D$6,"",IF($AP66+14&gt;$K$6,"",($AP66+14)))</f>
        <v>45580</v>
      </c>
      <c r="R66" s="14">
        <f>IF($AP66+15&lt;$D$6,"",IF($AP66+15&gt;$K$6,"",($AP66+15)))</f>
        <v>45581</v>
      </c>
      <c r="S66" s="14">
        <f>IF($AP66+16&lt;$D$6,"",IF($AP66+16&gt;$K$6,"",($AP66+16)))</f>
        <v>45582</v>
      </c>
      <c r="T66" s="14">
        <f>IF($AP66+17&lt;$D$6,"",IF($AP66+17&gt;$K$6,"",($AP66+17)))</f>
        <v>45583</v>
      </c>
      <c r="U66" s="14">
        <f>IF($AP66+18&lt;$D$6,"",IF($AP66+18&gt;$K$6,"",($AP66+18)))</f>
        <v>45584</v>
      </c>
      <c r="V66" s="14">
        <f>IF($AP66+19&lt;$D$6,"",IF($AP66+19&gt;$K$6,"",($AP66+19)))</f>
        <v>45585</v>
      </c>
      <c r="W66" s="14">
        <f>IF($AP66+20&lt;$D$6,"",IF($AP66+20&gt;$K$6,"",($AP66+20)))</f>
        <v>45586</v>
      </c>
      <c r="X66" s="14">
        <f>IF($AP66+21&lt;$D$6,"",IF($AP66+21&gt;$K$6,"",($AP66+21)))</f>
        <v>45587</v>
      </c>
      <c r="Y66" s="14">
        <f>IF($AP66+22&lt;$D$6,"",IF($AP66+22&gt;$K$6,"",($AP66+22)))</f>
        <v>45588</v>
      </c>
      <c r="Z66" s="14">
        <f>IF($AP66+23&lt;$D$6,"",IF($AP66+23&gt;$K$6,"",($AP66+23)))</f>
        <v>45589</v>
      </c>
      <c r="AA66" s="14">
        <f>IF($AP66+24&lt;$D$6,"",IF($AP66+24&gt;$K$6,"",($AP66+24)))</f>
        <v>45590</v>
      </c>
      <c r="AB66" s="14">
        <f>IF($AP66+25&lt;$D$6,"",IF($AP66+25&gt;$K$6,"",($AP66+25)))</f>
        <v>45591</v>
      </c>
      <c r="AC66" s="14">
        <f>IF($AP66+26&lt;$D$6,"",IF($AP66+26&gt;$K$6,"",($AP66+26)))</f>
        <v>45592</v>
      </c>
      <c r="AD66" s="14">
        <f>IF($AP66+27&lt;$D$6,"",IF($AP66+27&gt;$K$6,"",($AP66+27)))</f>
        <v>45593</v>
      </c>
      <c r="AE66" s="14">
        <f>IF($AP66+28="","",IF(DAY($AP66+28)&lt;4,"",IF($AP66+28&lt;$D$6,"",IF($AP66+28&gt;$K$6,"",($AP66+28)))))</f>
        <v>45594</v>
      </c>
      <c r="AF66" s="14">
        <f>IF($AP66+29="","",IF(DAY($AP66+29)&lt;4,"",IF($AP66+29&lt;$D$6,"",IF($AP66+29&gt;$K$6,"",($AP66+29)))))</f>
        <v>45595</v>
      </c>
      <c r="AG66" s="14">
        <f>IF($AP66+30="","",IF(DAY($AP66+30)&lt;4,"",IF($AP66+30&lt;$D$6,"",IF($AP66+30&gt;$K$6,"",($AP66+30)))))</f>
        <v>45596</v>
      </c>
      <c r="AH66" s="120" t="s">
        <v>5</v>
      </c>
      <c r="AI66" s="122" t="s">
        <v>46</v>
      </c>
      <c r="AJ66" s="124" t="s">
        <v>5</v>
      </c>
      <c r="AK66" s="125" t="s">
        <v>46</v>
      </c>
      <c r="AP66" s="26">
        <f>DATE(AP63,AP64,AP65)</f>
        <v>45566</v>
      </c>
    </row>
    <row r="67" spans="2:42" ht="28.5" customHeight="1" x14ac:dyDescent="0.15">
      <c r="B67" s="126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21"/>
      <c r="AI67" s="123"/>
      <c r="AJ67" s="124"/>
      <c r="AK67" s="125"/>
    </row>
    <row r="68" spans="2:42" s="20" customFormat="1" ht="28.5" customHeight="1" thickBot="1" x14ac:dyDescent="0.2">
      <c r="B68" s="127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21"/>
      <c r="AI68" s="123"/>
      <c r="AJ68" s="124"/>
      <c r="AK68" s="12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128" t="str">
        <f>IF(AH69=0,"",AH70/AH69)</f>
        <v/>
      </c>
      <c r="AJ69" s="73">
        <f>AJ60+AH69</f>
        <v>0</v>
      </c>
      <c r="AK69" s="130" t="str">
        <f>IF(AJ69=0,"",AJ70/AJ69)</f>
        <v/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129"/>
      <c r="AJ70" s="25">
        <f>AJ61+AH70</f>
        <v>0</v>
      </c>
      <c r="AK70" s="131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91">
        <f>IF(AP75&gt;$K$6,"",YEAR(AP75))</f>
        <v>2024</v>
      </c>
      <c r="R72" s="91"/>
      <c r="S72" s="91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5" t="s">
        <v>7</v>
      </c>
      <c r="AI72" s="106"/>
      <c r="AJ72" s="111" t="s">
        <v>6</v>
      </c>
      <c r="AK72" s="112"/>
      <c r="AO72" s="26">
        <f>AP66+31</f>
        <v>45597</v>
      </c>
      <c r="AP72" s="2">
        <f>YEAR(AO72)</f>
        <v>2024</v>
      </c>
    </row>
    <row r="73" spans="2:42" x14ac:dyDescent="0.15">
      <c r="B73" s="35" t="s">
        <v>0</v>
      </c>
      <c r="C73" s="117">
        <f>IF(AP75&gt;$K$6,"",MONTH(AP75))</f>
        <v>11</v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  <c r="AH73" s="107"/>
      <c r="AI73" s="108"/>
      <c r="AJ73" s="113"/>
      <c r="AK73" s="114"/>
      <c r="AP73" s="2">
        <f>MONTH(AO72)</f>
        <v>11</v>
      </c>
    </row>
    <row r="74" spans="2:42" x14ac:dyDescent="0.15">
      <c r="B74" s="36" t="s">
        <v>1</v>
      </c>
      <c r="C74" s="32">
        <f>IF($AP75&lt;$D$6,"",IF($AP75&gt;$K$6,"",($AP75)))</f>
        <v>45597</v>
      </c>
      <c r="D74" s="32">
        <f>IF($AP75+1&lt;$D$6,"",IF($AP75+1&gt;$K$6,"",($AP75+1)))</f>
        <v>45598</v>
      </c>
      <c r="E74" s="32">
        <f>IF($AP75+2&lt;$D$6,"",IF($AP75+2&gt;$K$6,"",($AP75+2)))</f>
        <v>45599</v>
      </c>
      <c r="F74" s="32">
        <f>IF($AP75+3&lt;$D$6,"",IF($AP75+3&gt;$K$6,"",($AP75+3)))</f>
        <v>45600</v>
      </c>
      <c r="G74" s="32">
        <f>IF($AP75+4&lt;$D$6,"",IF($AP75+4&gt;$K$6,"",($AP75+4)))</f>
        <v>45601</v>
      </c>
      <c r="H74" s="32">
        <f>IF($AP75+5&lt;$D$6,"",IF($AP75+5&gt;$K$6,"",($AP75+5)))</f>
        <v>45602</v>
      </c>
      <c r="I74" s="32">
        <f>IF($AP75+6&lt;$D$6,"",IF($AP75+6&gt;$K$6,"",($AP75+6)))</f>
        <v>45603</v>
      </c>
      <c r="J74" s="32">
        <f>IF($AP75+7&lt;$D$6,"",IF($AP75+7&gt;$K$6,"",($AP75+7)))</f>
        <v>45604</v>
      </c>
      <c r="K74" s="32">
        <f>IF($AP75+8&lt;$D$6,"",IF($AP75+8&gt;$K$6,"",($AP75+8)))</f>
        <v>45605</v>
      </c>
      <c r="L74" s="32">
        <f>IF($AP75+9&lt;$D$6,"",IF($AP75+9&gt;$K$6,"",($AP75+9)))</f>
        <v>45606</v>
      </c>
      <c r="M74" s="32">
        <f>IF($AP75+10&lt;$D$6,"",IF($AP75+10&gt;$K$6,"",($AP75+10)))</f>
        <v>45607</v>
      </c>
      <c r="N74" s="32">
        <f>IF($AP75+11&lt;$D$6,"",IF($AP75+11&gt;$K$6,"",($AP75+11)))</f>
        <v>45608</v>
      </c>
      <c r="O74" s="32">
        <f>IF($AP75+12&lt;$D$6,"",IF($AP75+12&gt;$K$6,"",($AP75+12)))</f>
        <v>45609</v>
      </c>
      <c r="P74" s="32">
        <f>IF($AP75+13&lt;$D$6,"",IF($AP75+13&gt;$K$6,"",($AP75+13)))</f>
        <v>45610</v>
      </c>
      <c r="Q74" s="32">
        <f>IF($AP75+14&lt;$D$6,"",IF($AP75+14&gt;$K$6,"",($AP75+14)))</f>
        <v>45611</v>
      </c>
      <c r="R74" s="32">
        <f>IF($AP75+15&lt;$D$6,"",IF($AP75+15&gt;$K$6,"",($AP75+15)))</f>
        <v>45612</v>
      </c>
      <c r="S74" s="32">
        <f>IF($AP75+16&lt;$D$6,"",IF($AP75+16&gt;$K$6,"",($AP75+16)))</f>
        <v>45613</v>
      </c>
      <c r="T74" s="32">
        <f>IF($AP75+17&lt;$D$6,"",IF($AP75+17&gt;$K$6,"",($AP75+17)))</f>
        <v>45614</v>
      </c>
      <c r="U74" s="32">
        <f>IF($AP75+18&lt;$D$6,"",IF($AP75+18&gt;$K$6,"",($AP75+18)))</f>
        <v>45615</v>
      </c>
      <c r="V74" s="32">
        <f>IF($AP75+19&lt;$D$6,"",IF($AP75+19&gt;$K$6,"",($AP75+19)))</f>
        <v>45616</v>
      </c>
      <c r="W74" s="32">
        <f>IF($AP75+20&lt;$D$6,"",IF($AP75+20&gt;$K$6,"",($AP75+20)))</f>
        <v>45617</v>
      </c>
      <c r="X74" s="32">
        <f>IF($AP75+21&lt;$D$6,"",IF($AP75+21&gt;$K$6,"",($AP75+21)))</f>
        <v>45618</v>
      </c>
      <c r="Y74" s="32">
        <f>IF($AP75+22&lt;$D$6,"",IF($AP75+22&gt;$K$6,"",($AP75+22)))</f>
        <v>45619</v>
      </c>
      <c r="Z74" s="32">
        <f>IF($AP75+23&lt;$D$6,"",IF($AP75+23&gt;$K$6,"",($AP75+23)))</f>
        <v>45620</v>
      </c>
      <c r="AA74" s="32">
        <f>IF($AP75+24&lt;$D$6,"",IF($AP75+24&gt;$K$6,"",($AP75+24)))</f>
        <v>45621</v>
      </c>
      <c r="AB74" s="32">
        <f>IF($AP75+25&lt;$D$6,"",IF($AP75+25&gt;$K$6,"",($AP75+25)))</f>
        <v>45622</v>
      </c>
      <c r="AC74" s="32">
        <f>IF($AP75+26&lt;$D$6,"",IF($AP75+26&gt;$K$6,"",($AP75+26)))</f>
        <v>45623</v>
      </c>
      <c r="AD74" s="32">
        <f>IF($AP75+27&lt;$D$6,"",IF($AP75+27&gt;$K$6,"",($AP75+27)))</f>
        <v>45624</v>
      </c>
      <c r="AE74" s="32">
        <f>IF($AP75+28="","",IF(DAY($AP75+28)&lt;4,"",IF($AP75+28&lt;$D$6,"",IF($AP75+28&gt;$K$6,"",($AP75+28)))))</f>
        <v>45625</v>
      </c>
      <c r="AF74" s="32">
        <f>IF($AP75+29="","",IF(DAY($AP75+29)&lt;4,"",IF($AP75+29&lt;$D$6,"",IF($AP75+29&gt;$K$6,"",($AP75+29)))))</f>
        <v>45626</v>
      </c>
      <c r="AG74" s="32" t="str">
        <f>IF($AP75+30="","",IF(DAY($AP75+30)&lt;4,"",IF($AP75+30&lt;$D$6,"",IF($AP75+30&gt;$K$6,"",($AP75+30)))))</f>
        <v/>
      </c>
      <c r="AH74" s="109"/>
      <c r="AI74" s="110"/>
      <c r="AJ74" s="115"/>
      <c r="AK74" s="116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45597</v>
      </c>
      <c r="D75" s="14">
        <f>IF($AP75+1&lt;$D$6,"",IF($AP75+1&gt;$K$6,"",($AP75+1)))</f>
        <v>45598</v>
      </c>
      <c r="E75" s="14">
        <f>IF($AP75+2&lt;$D$6,"",IF($AP75+2&gt;$K$6,"",($AP75+2)))</f>
        <v>45599</v>
      </c>
      <c r="F75" s="14">
        <f>IF($AP75+3&lt;$D$6,"",IF($AP75+3&gt;$K$6,"",($AP75+3)))</f>
        <v>45600</v>
      </c>
      <c r="G75" s="14">
        <f>IF($AP75+4&lt;$D$6,"",IF($AP75+4&gt;$K$6,"",($AP75+4)))</f>
        <v>45601</v>
      </c>
      <c r="H75" s="14">
        <f>IF($AP75+5&lt;$D$6,"",IF($AP75+5&gt;$K$6,"",($AP75+5)))</f>
        <v>45602</v>
      </c>
      <c r="I75" s="14">
        <f>IF($AP75+6&lt;$D$6,"",IF($AP75+6&gt;$K$6,"",($AP75+6)))</f>
        <v>45603</v>
      </c>
      <c r="J75" s="14">
        <f>IF($AP75+7&lt;$D$6,"",IF($AP75+7&gt;$K$6,"",($AP75+7)))</f>
        <v>45604</v>
      </c>
      <c r="K75" s="14">
        <f>IF($AP75+8&lt;$D$6,"",IF($AP75+8&gt;$K$6,"",($AP75+8)))</f>
        <v>45605</v>
      </c>
      <c r="L75" s="14">
        <f>IF($AP75+9&lt;$D$6,"",IF($AP75+9&gt;$K$6,"",($AP75+9)))</f>
        <v>45606</v>
      </c>
      <c r="M75" s="14">
        <f>IF($AP75+10&lt;$D$6,"",IF($AP75+10&gt;$K$6,"",($AP75+10)))</f>
        <v>45607</v>
      </c>
      <c r="N75" s="14">
        <f>IF($AP75+11&lt;$D$6,"",IF($AP75+11&gt;$K$6,"",($AP75+11)))</f>
        <v>45608</v>
      </c>
      <c r="O75" s="14">
        <f>IF($AP75+12&lt;$D$6,"",IF($AP75+12&gt;$K$6,"",($AP75+12)))</f>
        <v>45609</v>
      </c>
      <c r="P75" s="14">
        <f>IF($AP75+13&lt;$D$6,"",IF($AP75+13&gt;$K$6,"",($AP75+13)))</f>
        <v>45610</v>
      </c>
      <c r="Q75" s="14">
        <f>IF($AP75+14&lt;$D$6,"",IF($AP75+14&gt;$K$6,"",($AP75+14)))</f>
        <v>45611</v>
      </c>
      <c r="R75" s="14">
        <f>IF($AP75+15&lt;$D$6,"",IF($AP75+15&gt;$K$6,"",($AP75+15)))</f>
        <v>45612</v>
      </c>
      <c r="S75" s="14">
        <f>IF($AP75+16&lt;$D$6,"",IF($AP75+16&gt;$K$6,"",($AP75+16)))</f>
        <v>45613</v>
      </c>
      <c r="T75" s="14">
        <f>IF($AP75+17&lt;$D$6,"",IF($AP75+17&gt;$K$6,"",($AP75+17)))</f>
        <v>45614</v>
      </c>
      <c r="U75" s="14">
        <f>IF($AP75+18&lt;$D$6,"",IF($AP75+18&gt;$K$6,"",($AP75+18)))</f>
        <v>45615</v>
      </c>
      <c r="V75" s="14">
        <f>IF($AP75+19&lt;$D$6,"",IF($AP75+19&gt;$K$6,"",($AP75+19)))</f>
        <v>45616</v>
      </c>
      <c r="W75" s="14">
        <f>IF($AP75+20&lt;$D$6,"",IF($AP75+20&gt;$K$6,"",($AP75+20)))</f>
        <v>45617</v>
      </c>
      <c r="X75" s="14">
        <f>IF($AP75+21&lt;$D$6,"",IF($AP75+21&gt;$K$6,"",($AP75+21)))</f>
        <v>45618</v>
      </c>
      <c r="Y75" s="14">
        <f>IF($AP75+22&lt;$D$6,"",IF($AP75+22&gt;$K$6,"",($AP75+22)))</f>
        <v>45619</v>
      </c>
      <c r="Z75" s="14">
        <f>IF($AP75+23&lt;$D$6,"",IF($AP75+23&gt;$K$6,"",($AP75+23)))</f>
        <v>45620</v>
      </c>
      <c r="AA75" s="14">
        <f>IF($AP75+24&lt;$D$6,"",IF($AP75+24&gt;$K$6,"",($AP75+24)))</f>
        <v>45621</v>
      </c>
      <c r="AB75" s="14">
        <f>IF($AP75+25&lt;$D$6,"",IF($AP75+25&gt;$K$6,"",($AP75+25)))</f>
        <v>45622</v>
      </c>
      <c r="AC75" s="14">
        <f>IF($AP75+26&lt;$D$6,"",IF($AP75+26&gt;$K$6,"",($AP75+26)))</f>
        <v>45623</v>
      </c>
      <c r="AD75" s="14">
        <f>IF($AP75+27&lt;$D$6,"",IF($AP75+27&gt;$K$6,"",($AP75+27)))</f>
        <v>45624</v>
      </c>
      <c r="AE75" s="14">
        <f>IF($AP75+28="","",IF(DAY($AP75+28)&lt;4,"",IF($AP75+28&lt;$D$6,"",IF($AP75+28&gt;$K$6,"",($AP75+28)))))</f>
        <v>45625</v>
      </c>
      <c r="AF75" s="14">
        <f>IF($AP75+29="","",IF(DAY($AP75+29)&lt;4,"",IF($AP75+29&lt;$D$6,"",IF($AP75+29&gt;$K$6,"",($AP75+29)))))</f>
        <v>45626</v>
      </c>
      <c r="AG75" s="14" t="str">
        <f>IF($AP75+30="","",IF(DAY($AP75+30)&lt;4,"",IF($AP75+30&lt;$D$6,"",IF($AP75+30&gt;$K$6,"",($AP75+30)))))</f>
        <v/>
      </c>
      <c r="AH75" s="120" t="s">
        <v>5</v>
      </c>
      <c r="AI75" s="122" t="s">
        <v>46</v>
      </c>
      <c r="AJ75" s="124" t="s">
        <v>5</v>
      </c>
      <c r="AK75" s="125" t="s">
        <v>46</v>
      </c>
      <c r="AP75" s="26">
        <f>DATE(AP72,AP73,AP74)</f>
        <v>45597</v>
      </c>
    </row>
    <row r="76" spans="2:42" ht="28.5" customHeight="1" x14ac:dyDescent="0.15">
      <c r="B76" s="126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21"/>
      <c r="AI76" s="123"/>
      <c r="AJ76" s="124"/>
      <c r="AK76" s="125"/>
    </row>
    <row r="77" spans="2:42" s="20" customFormat="1" ht="28.5" customHeight="1" thickBot="1" x14ac:dyDescent="0.2">
      <c r="B77" s="127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21"/>
      <c r="AI77" s="123"/>
      <c r="AJ77" s="124"/>
      <c r="AK77" s="12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128" t="str">
        <f>IF(AH78=0,"",AH79/AH78)</f>
        <v/>
      </c>
      <c r="AJ78" s="73">
        <f>AJ69+AH78</f>
        <v>0</v>
      </c>
      <c r="AK78" s="130" t="str">
        <f>IF(AJ78=0,"",AJ79/AJ78)</f>
        <v/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129"/>
      <c r="AJ79" s="25">
        <f>AJ70+AH79</f>
        <v>0</v>
      </c>
      <c r="AK79" s="131"/>
      <c r="AM79" s="33"/>
      <c r="AN79" s="33"/>
    </row>
    <row r="80" spans="2:42" ht="8.25" customHeight="1" thickBot="1" x14ac:dyDescent="0.2"/>
    <row r="81" spans="2:37" ht="23.25" customHeight="1" x14ac:dyDescent="0.15">
      <c r="B81" s="29" t="s">
        <v>49</v>
      </c>
      <c r="AD81" s="143" t="s">
        <v>48</v>
      </c>
      <c r="AE81" s="144"/>
      <c r="AF81" s="144"/>
      <c r="AG81" s="144"/>
      <c r="AH81" s="144"/>
      <c r="AI81" s="144"/>
      <c r="AJ81" s="145">
        <f>No.7!AK87</f>
        <v>0</v>
      </c>
      <c r="AK81" s="146"/>
    </row>
    <row r="82" spans="2:37" ht="23.25" customHeight="1" thickBot="1" x14ac:dyDescent="0.2">
      <c r="B82" s="136" t="s">
        <v>47</v>
      </c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AD82" s="137" t="s">
        <v>11</v>
      </c>
      <c r="AE82" s="138"/>
      <c r="AF82" s="138"/>
      <c r="AG82" s="138"/>
      <c r="AH82" s="138"/>
      <c r="AI82" s="138"/>
      <c r="AJ82" s="139" t="str">
        <f>IF(1&lt;=AJ81,"４週８休",IF(0.875&lt;=AJ81,"４週７休",IF(0.75&lt;=AJ81,"４週６休","—")))</f>
        <v>—</v>
      </c>
      <c r="AK82" s="140"/>
    </row>
    <row r="83" spans="2:37" ht="18" customHeight="1" x14ac:dyDescent="0.15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AD83" s="41"/>
      <c r="AE83" s="41"/>
      <c r="AF83" s="41"/>
      <c r="AG83" s="41"/>
      <c r="AH83" s="41"/>
      <c r="AI83" s="41"/>
      <c r="AJ83" s="41"/>
      <c r="AK83" s="41"/>
    </row>
    <row r="84" spans="2:37" x14ac:dyDescent="0.15">
      <c r="F84" s="31"/>
      <c r="G84" s="31"/>
      <c r="H84" s="31"/>
      <c r="I84" s="31"/>
      <c r="J84" s="31"/>
      <c r="K84" s="31"/>
      <c r="L84" s="31"/>
      <c r="M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2:37" ht="14.25" x14ac:dyDescent="0.15">
      <c r="F85" s="63" t="s">
        <v>12</v>
      </c>
      <c r="G85" s="31"/>
      <c r="H85" s="31"/>
      <c r="I85" s="31"/>
      <c r="J85" s="31"/>
      <c r="K85" s="31"/>
      <c r="L85" s="31"/>
      <c r="M85" s="31"/>
      <c r="T85" s="31"/>
      <c r="U85" s="31"/>
      <c r="V85" s="63" t="s">
        <v>13</v>
      </c>
      <c r="W85" s="31"/>
      <c r="X85" s="31"/>
      <c r="Y85" s="31"/>
      <c r="Z85" s="31"/>
      <c r="AA85" s="31"/>
      <c r="AB85" s="31"/>
      <c r="AC85" s="31"/>
      <c r="AD85" s="31"/>
      <c r="AE85" s="31"/>
    </row>
    <row r="86" spans="2:37" x14ac:dyDescent="0.15">
      <c r="F86" s="141"/>
      <c r="G86" s="141"/>
      <c r="H86" s="141"/>
      <c r="I86" s="141"/>
      <c r="J86" s="141"/>
      <c r="K86" s="141"/>
      <c r="L86" s="141"/>
      <c r="M86" s="141"/>
      <c r="T86" s="30"/>
      <c r="U86" s="30"/>
      <c r="V86" s="141"/>
      <c r="W86" s="141"/>
      <c r="X86" s="141"/>
      <c r="Y86" s="141"/>
      <c r="Z86" s="141"/>
      <c r="AA86" s="141"/>
      <c r="AB86" s="141"/>
      <c r="AC86" s="141"/>
      <c r="AD86" s="30"/>
      <c r="AE86" s="30"/>
    </row>
    <row r="87" spans="2:37" x14ac:dyDescent="0.15">
      <c r="F87" s="142"/>
      <c r="G87" s="142"/>
      <c r="H87" s="142"/>
      <c r="I87" s="142"/>
      <c r="J87" s="142"/>
      <c r="K87" s="142"/>
      <c r="L87" s="142"/>
      <c r="M87" s="142"/>
      <c r="T87" s="30"/>
      <c r="U87" s="30"/>
      <c r="V87" s="142"/>
      <c r="W87" s="142"/>
      <c r="X87" s="142"/>
      <c r="Y87" s="142"/>
      <c r="Z87" s="142"/>
      <c r="AA87" s="142"/>
      <c r="AB87" s="142"/>
      <c r="AC87" s="142"/>
      <c r="AD87" s="30"/>
      <c r="AE87" s="30"/>
    </row>
    <row r="88" spans="2:37" x14ac:dyDescent="0.15">
      <c r="F88" s="30"/>
      <c r="G88" s="30"/>
      <c r="H88" s="30"/>
      <c r="I88" s="30"/>
      <c r="J88" s="30"/>
      <c r="K88" s="30"/>
      <c r="L88" s="30"/>
      <c r="M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2:37" ht="14.25" x14ac:dyDescent="0.15">
      <c r="T89" s="30"/>
      <c r="U89" s="30"/>
      <c r="V89" s="63" t="s">
        <v>14</v>
      </c>
      <c r="W89" s="31"/>
      <c r="X89" s="31"/>
      <c r="Y89" s="31"/>
      <c r="Z89" s="31"/>
      <c r="AA89" s="31"/>
      <c r="AB89" s="31"/>
      <c r="AC89" s="31"/>
      <c r="AD89" s="30"/>
      <c r="AE89" s="30"/>
    </row>
    <row r="90" spans="2:37" x14ac:dyDescent="0.15">
      <c r="T90" s="30"/>
      <c r="U90" s="30"/>
      <c r="V90" s="141"/>
      <c r="W90" s="141"/>
      <c r="X90" s="141"/>
      <c r="Y90" s="141"/>
      <c r="Z90" s="141"/>
      <c r="AA90" s="141"/>
      <c r="AB90" s="141"/>
      <c r="AC90" s="141"/>
      <c r="AD90" s="30"/>
      <c r="AE90" s="30"/>
    </row>
    <row r="91" spans="2:37" x14ac:dyDescent="0.15">
      <c r="T91" s="30"/>
      <c r="U91" s="30"/>
      <c r="V91" s="142"/>
      <c r="W91" s="142"/>
      <c r="X91" s="142"/>
      <c r="Y91" s="142"/>
      <c r="Z91" s="142"/>
      <c r="AA91" s="142"/>
      <c r="AB91" s="142"/>
      <c r="AC91" s="142"/>
      <c r="AD91" s="30"/>
      <c r="AE91" s="30"/>
    </row>
  </sheetData>
  <mergeCells count="107">
    <mergeCell ref="AJ1:AK1"/>
    <mergeCell ref="B5:C5"/>
    <mergeCell ref="F86:M87"/>
    <mergeCell ref="B4:C4"/>
    <mergeCell ref="D4:P4"/>
    <mergeCell ref="AI75:AI77"/>
    <mergeCell ref="AK75:AK77"/>
    <mergeCell ref="AI78:AI79"/>
    <mergeCell ref="AK78:AK79"/>
    <mergeCell ref="AI4:AK4"/>
    <mergeCell ref="AI12:AI14"/>
    <mergeCell ref="AK12:AK14"/>
    <mergeCell ref="AI15:AI16"/>
    <mergeCell ref="AK15:AK16"/>
    <mergeCell ref="AI21:AI23"/>
    <mergeCell ref="AK21:AK23"/>
    <mergeCell ref="AI24:AI25"/>
    <mergeCell ref="AK24:AK25"/>
    <mergeCell ref="AI30:AI32"/>
    <mergeCell ref="AK30:AK32"/>
    <mergeCell ref="Q72:S72"/>
    <mergeCell ref="AH72:AI74"/>
    <mergeCell ref="AJ72:AK74"/>
    <mergeCell ref="V86:AC87"/>
    <mergeCell ref="V90:AC91"/>
    <mergeCell ref="AD81:AI81"/>
    <mergeCell ref="AJ81:AK81"/>
    <mergeCell ref="B82:V82"/>
    <mergeCell ref="AD82:AI82"/>
    <mergeCell ref="AJ82:AK82"/>
    <mergeCell ref="AH75:AH77"/>
    <mergeCell ref="AJ75:AJ77"/>
    <mergeCell ref="AJ66:AJ68"/>
    <mergeCell ref="AK66:AK68"/>
    <mergeCell ref="AI66:AI68"/>
    <mergeCell ref="AI69:AI70"/>
    <mergeCell ref="AK69:AK70"/>
    <mergeCell ref="AH57:AH59"/>
    <mergeCell ref="AI57:AI59"/>
    <mergeCell ref="AJ57:AJ59"/>
    <mergeCell ref="AK57:AK59"/>
    <mergeCell ref="AI60:AI61"/>
    <mergeCell ref="AK60:AK61"/>
    <mergeCell ref="AH66:AH68"/>
    <mergeCell ref="AH63:AI65"/>
    <mergeCell ref="AJ63:AK65"/>
    <mergeCell ref="AI51:AI52"/>
    <mergeCell ref="AK51:AK52"/>
    <mergeCell ref="Q54:S54"/>
    <mergeCell ref="AH54:AI56"/>
    <mergeCell ref="AJ54:AK56"/>
    <mergeCell ref="C55:AG55"/>
    <mergeCell ref="AH45:AI47"/>
    <mergeCell ref="AJ45:AK47"/>
    <mergeCell ref="C46:AG46"/>
    <mergeCell ref="AH48:AH50"/>
    <mergeCell ref="AI48:AI50"/>
    <mergeCell ref="AJ48:AJ50"/>
    <mergeCell ref="AK48:AK50"/>
    <mergeCell ref="AH39:AH41"/>
    <mergeCell ref="AI39:AI41"/>
    <mergeCell ref="AJ39:AJ41"/>
    <mergeCell ref="AK39:AK41"/>
    <mergeCell ref="AI42:AI43"/>
    <mergeCell ref="AK42:AK43"/>
    <mergeCell ref="AI33:AI34"/>
    <mergeCell ref="AK33:AK34"/>
    <mergeCell ref="Q36:S36"/>
    <mergeCell ref="AH36:AI38"/>
    <mergeCell ref="AJ36:AK38"/>
    <mergeCell ref="C37:AG37"/>
    <mergeCell ref="AH27:AI29"/>
    <mergeCell ref="AJ27:AK29"/>
    <mergeCell ref="C28:AG28"/>
    <mergeCell ref="AH30:AH32"/>
    <mergeCell ref="AJ30:AJ32"/>
    <mergeCell ref="AJ21:AJ23"/>
    <mergeCell ref="AH18:AI20"/>
    <mergeCell ref="AJ18:AK20"/>
    <mergeCell ref="AH21:AH23"/>
    <mergeCell ref="B22:B23"/>
    <mergeCell ref="B31:B32"/>
    <mergeCell ref="B40:B41"/>
    <mergeCell ref="B49:B50"/>
    <mergeCell ref="B58:B59"/>
    <mergeCell ref="B67:B68"/>
    <mergeCell ref="B76:B77"/>
    <mergeCell ref="R4:S4"/>
    <mergeCell ref="T4:Y4"/>
    <mergeCell ref="Q45:S45"/>
    <mergeCell ref="C73:AG73"/>
    <mergeCell ref="Q63:S63"/>
    <mergeCell ref="C64:AG64"/>
    <mergeCell ref="B13:B14"/>
    <mergeCell ref="C19:AG19"/>
    <mergeCell ref="Q18:S18"/>
    <mergeCell ref="Q27:S27"/>
    <mergeCell ref="AH9:AI11"/>
    <mergeCell ref="AJ9:AK11"/>
    <mergeCell ref="C10:AG10"/>
    <mergeCell ref="AH12:AH14"/>
    <mergeCell ref="AJ12:AJ14"/>
    <mergeCell ref="D5:P5"/>
    <mergeCell ref="B6:C6"/>
    <mergeCell ref="D6:I6"/>
    <mergeCell ref="K6:P6"/>
    <mergeCell ref="Q9:S9"/>
  </mergeCells>
  <phoneticPr fontId="1"/>
  <conditionalFormatting sqref="C11:AG16">
    <cfRule type="expression" dxfId="123" priority="15">
      <formula>WEEKDAY(C$11)=1</formula>
    </cfRule>
    <cfRule type="expression" dxfId="122" priority="16">
      <formula>WEEKDAY(C$11)=7</formula>
    </cfRule>
  </conditionalFormatting>
  <conditionalFormatting sqref="C20:AG25">
    <cfRule type="expression" dxfId="121" priority="13">
      <formula>WEEKDAY(C$20)=7</formula>
    </cfRule>
    <cfRule type="expression" dxfId="120" priority="14">
      <formula>WEEKDAY(C$20)=1</formula>
    </cfRule>
  </conditionalFormatting>
  <conditionalFormatting sqref="C29:AG34">
    <cfRule type="expression" dxfId="119" priority="11">
      <formula>WEEKDAY(C$29)=7</formula>
    </cfRule>
    <cfRule type="expression" dxfId="118" priority="12">
      <formula>WEEKDAY(C$29)=1</formula>
    </cfRule>
  </conditionalFormatting>
  <conditionalFormatting sqref="C38:AG43">
    <cfRule type="expression" dxfId="117" priority="9">
      <formula>WEEKDAY(C$38)=7</formula>
    </cfRule>
    <cfRule type="expression" dxfId="116" priority="10">
      <formula>WEEKDAY(C$38)=1</formula>
    </cfRule>
  </conditionalFormatting>
  <conditionalFormatting sqref="C47:AG52">
    <cfRule type="expression" dxfId="115" priority="7">
      <formula>WEEKDAY(C$47)=7</formula>
    </cfRule>
    <cfRule type="expression" dxfId="114" priority="8">
      <formula>WEEKDAY(C$47)=1</formula>
    </cfRule>
  </conditionalFormatting>
  <conditionalFormatting sqref="C56:AG61">
    <cfRule type="expression" dxfId="113" priority="5">
      <formula>WEEKDAY(C$56)=7</formula>
    </cfRule>
    <cfRule type="expression" dxfId="112" priority="6">
      <formula>WEEKDAY(C$56)=1</formula>
    </cfRule>
  </conditionalFormatting>
  <conditionalFormatting sqref="C65:AG70">
    <cfRule type="expression" dxfId="111" priority="3">
      <formula>WEEKDAY(C$65)=7</formula>
    </cfRule>
    <cfRule type="expression" dxfId="110" priority="4">
      <formula>WEEKDAY(C$65)=1</formula>
    </cfRule>
  </conditionalFormatting>
  <conditionalFormatting sqref="C74:AG79">
    <cfRule type="expression" dxfId="109" priority="1">
      <formula>WEEKDAY(C$74)=7</formula>
    </cfRule>
    <cfRule type="expression" dxfId="108" priority="2">
      <formula>WEEKDAY(C$74)=1</formula>
    </cfRule>
  </conditionalFormatting>
  <dataValidations count="2">
    <dataValidation type="list" allowBlank="1" showInputMessage="1" showErrorMessage="1" sqref="C69:AG70 C78:AG79 C24:AG25 C60:AG61 C51:AG52 C42:AG43 C33:AG34 C15:AG16" xr:uid="{7B85C5A2-7307-49C6-BAB9-75637F04105C}">
      <formula1>"●,〇,×"</formula1>
    </dataValidation>
    <dataValidation type="list" allowBlank="1" showInputMessage="1" showErrorMessage="1" sqref="C68:AG68 C14:AG14 C23:AG23 C59:AG59 C32:AG32 C41:AG41 C50:AG50 C77:AG77" xr:uid="{E0286317-63DF-407F-B0AC-8A335D9077C7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2" orientation="portrait" r:id="rId1"/>
  <headerFooter>
    <oddHeader>&amp;R&amp;"ＭＳ Ｐ明朝,標準"&amp;16施工様式－50　　　　　</oddHeader>
    <oddFooter>&amp;L(施工）R6.5 改 A4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F359-D25B-4734-9FDA-49D1F89C96B8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39" width="9.5" style="2" bestFit="1" customWidth="1"/>
    <col min="40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92">
        <f>'No.1 '!AJ1+1</f>
        <v>2</v>
      </c>
      <c r="AK1" s="92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x14ac:dyDescent="0.15">
      <c r="B4" s="93" t="s">
        <v>42</v>
      </c>
      <c r="C4" s="94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02" t="s">
        <v>31</v>
      </c>
      <c r="AJ4" s="103"/>
      <c r="AK4" s="104"/>
    </row>
    <row r="5" spans="1:42" ht="20.25" customHeight="1" x14ac:dyDescent="0.15">
      <c r="B5" s="83" t="s">
        <v>40</v>
      </c>
      <c r="C5" s="84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87" t="s">
        <v>39</v>
      </c>
      <c r="C6" s="88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42"/>
      <c r="C7" s="42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1">
        <f>IF(AP12&gt;$K$6,"",YEAR(AP12))</f>
        <v>2024</v>
      </c>
      <c r="R9" s="91"/>
      <c r="S9" s="91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5" t="s">
        <v>7</v>
      </c>
      <c r="AI9" s="106"/>
      <c r="AJ9" s="111" t="s">
        <v>6</v>
      </c>
      <c r="AK9" s="112"/>
      <c r="AO9" s="26">
        <f>'No.1 '!AP75+31</f>
        <v>45628</v>
      </c>
      <c r="AP9" s="2">
        <f>YEAR(AO9)</f>
        <v>2024</v>
      </c>
    </row>
    <row r="10" spans="1:42" ht="13.5" customHeight="1" x14ac:dyDescent="0.15">
      <c r="B10" s="35" t="s">
        <v>0</v>
      </c>
      <c r="C10" s="117">
        <f>IF(AP12&gt;$K$6,"",MONTH(AP12))</f>
        <v>12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107"/>
      <c r="AI10" s="108"/>
      <c r="AJ10" s="113"/>
      <c r="AK10" s="114"/>
      <c r="AP10" s="2">
        <f>MONTH(AO9)</f>
        <v>12</v>
      </c>
    </row>
    <row r="11" spans="1:42" x14ac:dyDescent="0.15">
      <c r="B11" s="36" t="s">
        <v>1</v>
      </c>
      <c r="C11" s="32">
        <f>IF($AP12&lt;$D$6,"",IF($AP12&gt;$K$6,"",($AP12)))</f>
        <v>45627</v>
      </c>
      <c r="D11" s="32">
        <f>IF($AP12+1&lt;$D$6,"",IF($AP12+1&gt;$K$6,"",($AP12+1)))</f>
        <v>45628</v>
      </c>
      <c r="E11" s="32">
        <f>IF($AP12+2&lt;$D$6,"",IF($AP12+2&gt;$K$6,"",($AP12+2)))</f>
        <v>45629</v>
      </c>
      <c r="F11" s="32">
        <f>IF($AP12+3&lt;$D$6,"",IF($AP12+3&gt;$K$6,"",($AP12+3)))</f>
        <v>45630</v>
      </c>
      <c r="G11" s="32">
        <f>IF($AP12+4&lt;$D$6,"",IF($AP12+4&gt;$K$6,"",($AP12+4)))</f>
        <v>45631</v>
      </c>
      <c r="H11" s="32">
        <f>IF($AP12+5&lt;$D$6,"",IF($AP12+5&gt;$K$6,"",($AP12+5)))</f>
        <v>45632</v>
      </c>
      <c r="I11" s="32">
        <f>IF($AP12+6&lt;$D$6,"",IF($AP12+6&gt;$K$6,"",($AP12+6)))</f>
        <v>45633</v>
      </c>
      <c r="J11" s="32">
        <f>IF($AP12+7&lt;$D$6,"",IF($AP12+7&gt;$K$6,"",($AP12+7)))</f>
        <v>45634</v>
      </c>
      <c r="K11" s="32">
        <f>IF($AP12+8&lt;$D$6,"",IF($AP12+8&gt;$K$6,"",($AP12+8)))</f>
        <v>45635</v>
      </c>
      <c r="L11" s="32">
        <f>IF($AP12+9&lt;$D$6,"",IF($AP12+9&gt;$K$6,"",($AP12+9)))</f>
        <v>45636</v>
      </c>
      <c r="M11" s="32">
        <f>IF($AP12+10&lt;$D$6,"",IF($AP12+10&gt;$K$6,"",($AP12+10)))</f>
        <v>45637</v>
      </c>
      <c r="N11" s="32">
        <f>IF($AP12+11&lt;$D$6,"",IF($AP12+11&gt;$K$6,"",($AP12+11)))</f>
        <v>45638</v>
      </c>
      <c r="O11" s="32">
        <f>IF($AP12+12&lt;$D$6,"",IF($AP12+12&gt;$K$6,"",($AP12+12)))</f>
        <v>45639</v>
      </c>
      <c r="P11" s="32">
        <f>IF($AP12+13&lt;$D$6,"",IF($AP12+13&gt;$K$6,"",($AP12+13)))</f>
        <v>45640</v>
      </c>
      <c r="Q11" s="32">
        <f>IF($AP12+14&lt;$D$6,"",IF($AP12+14&gt;$K$6,"",($AP12+14)))</f>
        <v>45641</v>
      </c>
      <c r="R11" s="32">
        <f>IF($AP12+15&lt;$D$6,"",IF($AP12+15&gt;$K$6,"",($AP12+15)))</f>
        <v>45642</v>
      </c>
      <c r="S11" s="32">
        <f>IF($AP12+16&lt;$D$6,"",IF($AP12+16&gt;$K$6,"",($AP12+16)))</f>
        <v>45643</v>
      </c>
      <c r="T11" s="32">
        <f>IF($AP12+17&lt;$D$6,"",IF($AP12+17&gt;$K$6,"",($AP12+17)))</f>
        <v>45644</v>
      </c>
      <c r="U11" s="32">
        <f>IF($AP12+18&lt;$D$6,"",IF($AP12+18&gt;$K$6,"",($AP12+18)))</f>
        <v>45645</v>
      </c>
      <c r="V11" s="32">
        <f>IF($AP12+19&lt;$D$6,"",IF($AP12+19&gt;$K$6,"",($AP12+19)))</f>
        <v>45646</v>
      </c>
      <c r="W11" s="32">
        <f>IF($AP12+20&lt;$D$6,"",IF($AP12+20&gt;$K$6,"",($AP12+20)))</f>
        <v>45647</v>
      </c>
      <c r="X11" s="32">
        <f>IF($AP12+21&lt;$D$6,"",IF($AP12+21&gt;$K$6,"",($AP12+21)))</f>
        <v>45648</v>
      </c>
      <c r="Y11" s="32">
        <f>IF($AP12+22&lt;$D$6,"",IF($AP12+22&gt;$K$6,"",($AP12+22)))</f>
        <v>45649</v>
      </c>
      <c r="Z11" s="32">
        <f>IF($AP12+23&lt;$D$6,"",IF($AP12+23&gt;$K$6,"",($AP12+23)))</f>
        <v>45650</v>
      </c>
      <c r="AA11" s="32">
        <f>IF($AP12+24&lt;$D$6,"",IF($AP12+24&gt;$K$6,"",($AP12+24)))</f>
        <v>45651</v>
      </c>
      <c r="AB11" s="32">
        <f>IF($AP12+25&lt;$D$6,"",IF($AP12+25&gt;$K$6,"",($AP12+25)))</f>
        <v>45652</v>
      </c>
      <c r="AC11" s="32">
        <f>IF($AP12+26&lt;$D$6,"",IF($AP12+26&gt;$K$6,"",($AP12+26)))</f>
        <v>45653</v>
      </c>
      <c r="AD11" s="32">
        <f>IF($AP12+27&lt;$D$6,"",IF($AP12+27&gt;$K$6,"",($AP12+27)))</f>
        <v>45654</v>
      </c>
      <c r="AE11" s="32">
        <f>IF($AP12+28="","",IF(DAY($AP12+28)&lt;4,"",IF($AP12+28&lt;$D$6,"",IF($AP12+28&gt;$K$6,"",($AP12+28)))))</f>
        <v>45655</v>
      </c>
      <c r="AF11" s="32">
        <f>IF($AP12+29="","",IF(DAY($AP12+29)&lt;4,"",IF($AP12+29&lt;$D$6,"",IF($AP12+29&gt;$K$6,"",($AP12+29)))))</f>
        <v>45656</v>
      </c>
      <c r="AG11" s="32">
        <f>IF($AP12+30="","",IF(DAY($AP12+30)&lt;4,"",IF($AP12+30&lt;$D$6,"",IF($AP12+30&gt;$K$6,"",($AP12+30)))))</f>
        <v>45657</v>
      </c>
      <c r="AH11" s="109"/>
      <c r="AI11" s="110"/>
      <c r="AJ11" s="115"/>
      <c r="AK11" s="116"/>
      <c r="AP11" s="2">
        <v>1</v>
      </c>
    </row>
    <row r="12" spans="1:42" ht="13.5" customHeight="1" x14ac:dyDescent="0.15">
      <c r="B12" s="36" t="s">
        <v>3</v>
      </c>
      <c r="C12" s="14">
        <f>IF($AP12&lt;$D$6,"",IF($AP12&gt;$K$6,"",($AP12)))</f>
        <v>45627</v>
      </c>
      <c r="D12" s="14">
        <f>IF($AP12+1&lt;$D$6,"",IF($AP12+1&gt;$K$6,"",($AP12+1)))</f>
        <v>45628</v>
      </c>
      <c r="E12" s="14">
        <f>IF($AP12+2&lt;$D$6,"",IF($AP12+2&gt;$K$6,"",($AP12+2)))</f>
        <v>45629</v>
      </c>
      <c r="F12" s="14">
        <f>IF($AP12+3&lt;$D$6,"",IF($AP12+3&gt;$K$6,"",($AP12+3)))</f>
        <v>45630</v>
      </c>
      <c r="G12" s="14">
        <f>IF($AP12+4&lt;$D$6,"",IF($AP12+4&gt;$K$6,"",($AP12+4)))</f>
        <v>45631</v>
      </c>
      <c r="H12" s="14">
        <f>IF($AP12+5&lt;$D$6,"",IF($AP12+5&gt;$K$6,"",($AP12+5)))</f>
        <v>45632</v>
      </c>
      <c r="I12" s="14">
        <f>IF($AP12+6&lt;$D$6,"",IF($AP12+6&gt;$K$6,"",($AP12+6)))</f>
        <v>45633</v>
      </c>
      <c r="J12" s="14">
        <f>IF($AP12+7&lt;$D$6,"",IF($AP12+7&gt;$K$6,"",($AP12+7)))</f>
        <v>45634</v>
      </c>
      <c r="K12" s="14">
        <f>IF($AP12+8&lt;$D$6,"",IF($AP12+8&gt;$K$6,"",($AP12+8)))</f>
        <v>45635</v>
      </c>
      <c r="L12" s="14">
        <f>IF($AP12+9&lt;$D$6,"",IF($AP12+9&gt;$K$6,"",($AP12+9)))</f>
        <v>45636</v>
      </c>
      <c r="M12" s="14">
        <f>IF($AP12+10&lt;$D$6,"",IF($AP12+10&gt;$K$6,"",($AP12+10)))</f>
        <v>45637</v>
      </c>
      <c r="N12" s="14">
        <f>IF($AP12+11&lt;$D$6,"",IF($AP12+11&gt;$K$6,"",($AP12+11)))</f>
        <v>45638</v>
      </c>
      <c r="O12" s="14">
        <f>IF($AP12+12&lt;$D$6,"",IF($AP12+12&gt;$K$6,"",($AP12+12)))</f>
        <v>45639</v>
      </c>
      <c r="P12" s="14">
        <f>IF($AP12+13&lt;$D$6,"",IF($AP12+13&gt;$K$6,"",($AP12+13)))</f>
        <v>45640</v>
      </c>
      <c r="Q12" s="14">
        <f>IF($AP12+14&lt;$D$6,"",IF($AP12+14&gt;$K$6,"",($AP12+14)))</f>
        <v>45641</v>
      </c>
      <c r="R12" s="14">
        <f>IF($AP12+15&lt;$D$6,"",IF($AP12+15&gt;$K$6,"",($AP12+15)))</f>
        <v>45642</v>
      </c>
      <c r="S12" s="14">
        <f>IF($AP12+16&lt;$D$6,"",IF($AP12+16&gt;$K$6,"",($AP12+16)))</f>
        <v>45643</v>
      </c>
      <c r="T12" s="14">
        <f>IF($AP12+17&lt;$D$6,"",IF($AP12+17&gt;$K$6,"",($AP12+17)))</f>
        <v>45644</v>
      </c>
      <c r="U12" s="14">
        <f>IF($AP12+18&lt;$D$6,"",IF($AP12+18&gt;$K$6,"",($AP12+18)))</f>
        <v>45645</v>
      </c>
      <c r="V12" s="14">
        <f>IF($AP12+19&lt;$D$6,"",IF($AP12+19&gt;$K$6,"",($AP12+19)))</f>
        <v>45646</v>
      </c>
      <c r="W12" s="14">
        <f>IF($AP12+20&lt;$D$6,"",IF($AP12+20&gt;$K$6,"",($AP12+20)))</f>
        <v>45647</v>
      </c>
      <c r="X12" s="14">
        <f>IF($AP12+21&lt;$D$6,"",IF($AP12+21&gt;$K$6,"",($AP12+21)))</f>
        <v>45648</v>
      </c>
      <c r="Y12" s="14">
        <f>IF($AP12+22&lt;$D$6,"",IF($AP12+22&gt;$K$6,"",($AP12+22)))</f>
        <v>45649</v>
      </c>
      <c r="Z12" s="14">
        <f>IF($AP12+23&lt;$D$6,"",IF($AP12+23&gt;$K$6,"",($AP12+23)))</f>
        <v>45650</v>
      </c>
      <c r="AA12" s="14">
        <f>IF($AP12+24&lt;$D$6,"",IF($AP12+24&gt;$K$6,"",($AP12+24)))</f>
        <v>45651</v>
      </c>
      <c r="AB12" s="14">
        <f>IF($AP12+25&lt;$D$6,"",IF($AP12+25&gt;$K$6,"",($AP12+25)))</f>
        <v>45652</v>
      </c>
      <c r="AC12" s="14">
        <f>IF($AP12+26&lt;$D$6,"",IF($AP12+26&gt;$K$6,"",($AP12+26)))</f>
        <v>45653</v>
      </c>
      <c r="AD12" s="14">
        <f>IF($AP12+27&lt;$D$6,"",IF($AP12+27&gt;$K$6,"",($AP12+27)))</f>
        <v>45654</v>
      </c>
      <c r="AE12" s="14">
        <f>IF($AP12+28="","",IF(DAY($AP12+28)&lt;4,"",IF($AP12+28&lt;$D$6,"",IF($AP12+28&gt;$K$6,"",($AP12+28)))))</f>
        <v>45655</v>
      </c>
      <c r="AF12" s="14">
        <f>IF($AP12+29="","",IF(DAY($AP12+29)&lt;4,"",IF($AP12+29&lt;$D$6,"",IF($AP12+29&gt;$K$6,"",($AP12+29)))))</f>
        <v>45656</v>
      </c>
      <c r="AG12" s="14">
        <f>IF($AP12+30="","",IF(DAY($AP12+30)&lt;4,"",IF($AP12+30&lt;$D$6,"",IF($AP12+30&gt;$K$6,"",($AP12+30)))))</f>
        <v>45657</v>
      </c>
      <c r="AH12" s="120" t="s">
        <v>5</v>
      </c>
      <c r="AI12" s="122" t="s">
        <v>46</v>
      </c>
      <c r="AJ12" s="124" t="s">
        <v>5</v>
      </c>
      <c r="AK12" s="125" t="s">
        <v>46</v>
      </c>
      <c r="AP12" s="26">
        <f>DATE(AP9,AP10,AP11)</f>
        <v>45627</v>
      </c>
    </row>
    <row r="13" spans="1:42" ht="28.5" customHeight="1" x14ac:dyDescent="0.15">
      <c r="B13" s="126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21"/>
      <c r="AI13" s="123"/>
      <c r="AJ13" s="124"/>
      <c r="AK13" s="125"/>
    </row>
    <row r="14" spans="1:42" s="20" customFormat="1" ht="28.5" customHeight="1" thickBot="1" x14ac:dyDescent="0.2">
      <c r="B14" s="127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21"/>
      <c r="AI14" s="123"/>
      <c r="AJ14" s="124"/>
      <c r="AK14" s="12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128" t="str">
        <f>IF(AH15=0,"",AH16/AH15)</f>
        <v/>
      </c>
      <c r="AJ15" s="73">
        <f>AH15+'No.1 '!AJ78</f>
        <v>0</v>
      </c>
      <c r="AK15" s="130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129"/>
      <c r="AJ16" s="25">
        <f>AH16+'No.1 '!AJ79</f>
        <v>0</v>
      </c>
      <c r="AK16" s="131"/>
      <c r="AM16" s="33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91">
        <f>IF(AP21&gt;$K$6,"",YEAR(AP21))</f>
        <v>2025</v>
      </c>
      <c r="R18" s="91"/>
      <c r="S18" s="9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5" t="s">
        <v>7</v>
      </c>
      <c r="AI18" s="106"/>
      <c r="AJ18" s="111" t="s">
        <v>6</v>
      </c>
      <c r="AK18" s="112"/>
      <c r="AO18" s="26">
        <f>AP12+31</f>
        <v>45658</v>
      </c>
      <c r="AP18" s="2">
        <f>YEAR(AO18)</f>
        <v>2025</v>
      </c>
    </row>
    <row r="19" spans="2:42" x14ac:dyDescent="0.15">
      <c r="B19" s="35" t="s">
        <v>0</v>
      </c>
      <c r="C19" s="117">
        <f>IF(AP21&gt;$K$6,"",MONTH(AP21))</f>
        <v>1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  <c r="AH19" s="107"/>
      <c r="AI19" s="108"/>
      <c r="AJ19" s="113"/>
      <c r="AK19" s="114"/>
      <c r="AP19" s="2">
        <f>MONTH(AO18)</f>
        <v>1</v>
      </c>
    </row>
    <row r="20" spans="2:42" x14ac:dyDescent="0.15">
      <c r="B20" s="36" t="s">
        <v>1</v>
      </c>
      <c r="C20" s="32">
        <f>IF($AP21&lt;$D$6,"",IF($AP21&gt;$K$6,"",($AP21)))</f>
        <v>45658</v>
      </c>
      <c r="D20" s="32">
        <f>IF($AP21+1&lt;$D$6,"",IF($AP21+1&gt;$K$6,"",($AP21+1)))</f>
        <v>45659</v>
      </c>
      <c r="E20" s="32">
        <f>IF($AP21+2&lt;$D$6,"",IF($AP21+2&gt;$K$6,"",($AP21+2)))</f>
        <v>45660</v>
      </c>
      <c r="F20" s="32">
        <f>IF($AP21+3&lt;$D$6,"",IF($AP21+3&gt;$K$6,"",($AP21+3)))</f>
        <v>45661</v>
      </c>
      <c r="G20" s="32">
        <f>IF($AP21+4&lt;$D$6,"",IF($AP21+4&gt;$K$6,"",($AP21+4)))</f>
        <v>45662</v>
      </c>
      <c r="H20" s="32">
        <f>IF($AP21+5&lt;$D$6,"",IF($AP21+5&gt;$K$6,"",($AP21+5)))</f>
        <v>45663</v>
      </c>
      <c r="I20" s="32">
        <f>IF($AP21+6&lt;$D$6,"",IF($AP21+6&gt;$K$6,"",($AP21+6)))</f>
        <v>45664</v>
      </c>
      <c r="J20" s="32">
        <f>IF($AP21+7&lt;$D$6,"",IF($AP21+7&gt;$K$6,"",($AP21+7)))</f>
        <v>45665</v>
      </c>
      <c r="K20" s="32">
        <f>IF($AP21+8&lt;$D$6,"",IF($AP21+8&gt;$K$6,"",($AP21+8)))</f>
        <v>45666</v>
      </c>
      <c r="L20" s="32">
        <f>IF($AP21+9&lt;$D$6,"",IF($AP21+9&gt;$K$6,"",($AP21+9)))</f>
        <v>45667</v>
      </c>
      <c r="M20" s="32">
        <f>IF($AP21+10&lt;$D$6,"",IF($AP21+10&gt;$K$6,"",($AP21+10)))</f>
        <v>45668</v>
      </c>
      <c r="N20" s="32">
        <f>IF($AP21+11&lt;$D$6,"",IF($AP21+11&gt;$K$6,"",($AP21+11)))</f>
        <v>45669</v>
      </c>
      <c r="O20" s="32">
        <f>IF($AP21+12&lt;$D$6,"",IF($AP21+12&gt;$K$6,"",($AP21+12)))</f>
        <v>45670</v>
      </c>
      <c r="P20" s="32">
        <f>IF($AP21+13&lt;$D$6,"",IF($AP21+13&gt;$K$6,"",($AP21+13)))</f>
        <v>45671</v>
      </c>
      <c r="Q20" s="32">
        <f>IF($AP21+14&lt;$D$6,"",IF($AP21+14&gt;$K$6,"",($AP21+14)))</f>
        <v>45672</v>
      </c>
      <c r="R20" s="32">
        <f>IF($AP21+15&lt;$D$6,"",IF($AP21+15&gt;$K$6,"",($AP21+15)))</f>
        <v>45673</v>
      </c>
      <c r="S20" s="32">
        <f>IF($AP21+16&lt;$D$6,"",IF($AP21+16&gt;$K$6,"",($AP21+16)))</f>
        <v>45674</v>
      </c>
      <c r="T20" s="32">
        <f>IF($AP21+17&lt;$D$6,"",IF($AP21+17&gt;$K$6,"",($AP21+17)))</f>
        <v>45675</v>
      </c>
      <c r="U20" s="32">
        <f>IF($AP21+18&lt;$D$6,"",IF($AP21+18&gt;$K$6,"",($AP21+18)))</f>
        <v>45676</v>
      </c>
      <c r="V20" s="32">
        <f>IF($AP21+19&lt;$D$6,"",IF($AP21+19&gt;$K$6,"",($AP21+19)))</f>
        <v>45677</v>
      </c>
      <c r="W20" s="32">
        <f>IF($AP21+20&lt;$D$6,"",IF($AP21+20&gt;$K$6,"",($AP21+20)))</f>
        <v>45678</v>
      </c>
      <c r="X20" s="32">
        <f>IF($AP21+21&lt;$D$6,"",IF($AP21+21&gt;$K$6,"",($AP21+21)))</f>
        <v>45679</v>
      </c>
      <c r="Y20" s="32">
        <f>IF($AP21+22&lt;$D$6,"",IF($AP21+22&gt;$K$6,"",($AP21+22)))</f>
        <v>45680</v>
      </c>
      <c r="Z20" s="32">
        <f>IF($AP21+23&lt;$D$6,"",IF($AP21+23&gt;$K$6,"",($AP21+23)))</f>
        <v>45681</v>
      </c>
      <c r="AA20" s="32">
        <f>IF($AP21+24&lt;$D$6,"",IF($AP21+24&gt;$K$6,"",($AP21+24)))</f>
        <v>45682</v>
      </c>
      <c r="AB20" s="32">
        <f>IF($AP21+25&lt;$D$6,"",IF($AP21+25&gt;$K$6,"",($AP21+25)))</f>
        <v>45683</v>
      </c>
      <c r="AC20" s="32">
        <f>IF($AP21+26&lt;$D$6,"",IF($AP21+26&gt;$K$6,"",($AP21+26)))</f>
        <v>45684</v>
      </c>
      <c r="AD20" s="32">
        <f>IF($AP21+27&lt;$D$6,"",IF($AP21+27&gt;$K$6,"",($AP21+27)))</f>
        <v>45685</v>
      </c>
      <c r="AE20" s="32">
        <f>IF($AP21+28="","",IF(DAY($AP21+28)&lt;4,"",IF($AP21+28&lt;$D$6,"",IF($AP21+28&gt;$K$6,"",($AP21+28)))))</f>
        <v>45686</v>
      </c>
      <c r="AF20" s="32">
        <f>IF($AP21+29="","",IF(DAY($AP21+29)&lt;4,"",IF($AP21+29&lt;$D$6,"",IF($AP21+29&gt;$K$6,"",($AP21+29)))))</f>
        <v>45687</v>
      </c>
      <c r="AG20" s="32">
        <f>IF($AP21+30="","",IF(DAY($AP21+30)&lt;4,"",IF($AP21+30&lt;$D$6,"",IF($AP21+30&gt;$K$6,"",($AP21+30)))))</f>
        <v>45688</v>
      </c>
      <c r="AH20" s="109"/>
      <c r="AI20" s="110"/>
      <c r="AJ20" s="115"/>
      <c r="AK20" s="116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45658</v>
      </c>
      <c r="D21" s="14">
        <f>IF($AP21+1&lt;$D$6,"",IF($AP21+1&gt;$K$6,"",($AP21+1)))</f>
        <v>45659</v>
      </c>
      <c r="E21" s="14">
        <f>IF($AP21+2&lt;$D$6,"",IF($AP21+2&gt;$K$6,"",($AP21+2)))</f>
        <v>45660</v>
      </c>
      <c r="F21" s="14">
        <f>IF($AP21+3&lt;$D$6,"",IF($AP21+3&gt;$K$6,"",($AP21+3)))</f>
        <v>45661</v>
      </c>
      <c r="G21" s="14">
        <f>IF($AP21+4&lt;$D$6,"",IF($AP21+4&gt;$K$6,"",($AP21+4)))</f>
        <v>45662</v>
      </c>
      <c r="H21" s="14">
        <f>IF($AP21+5&lt;$D$6,"",IF($AP21+5&gt;$K$6,"",($AP21+5)))</f>
        <v>45663</v>
      </c>
      <c r="I21" s="14">
        <f>IF($AP21+6&lt;$D$6,"",IF($AP21+6&gt;$K$6,"",($AP21+6)))</f>
        <v>45664</v>
      </c>
      <c r="J21" s="14">
        <f>IF($AP21+7&lt;$D$6,"",IF($AP21+7&gt;$K$6,"",($AP21+7)))</f>
        <v>45665</v>
      </c>
      <c r="K21" s="14">
        <f>IF($AP21+8&lt;$D$6,"",IF($AP21+8&gt;$K$6,"",($AP21+8)))</f>
        <v>45666</v>
      </c>
      <c r="L21" s="14">
        <f>IF($AP21+9&lt;$D$6,"",IF($AP21+9&gt;$K$6,"",($AP21+9)))</f>
        <v>45667</v>
      </c>
      <c r="M21" s="14">
        <f>IF($AP21+10&lt;$D$6,"",IF($AP21+10&gt;$K$6,"",($AP21+10)))</f>
        <v>45668</v>
      </c>
      <c r="N21" s="14">
        <f>IF($AP21+11&lt;$D$6,"",IF($AP21+11&gt;$K$6,"",($AP21+11)))</f>
        <v>45669</v>
      </c>
      <c r="O21" s="14">
        <f>IF($AP21+12&lt;$D$6,"",IF($AP21+12&gt;$K$6,"",($AP21+12)))</f>
        <v>45670</v>
      </c>
      <c r="P21" s="14">
        <f>IF($AP21+13&lt;$D$6,"",IF($AP21+13&gt;$K$6,"",($AP21+13)))</f>
        <v>45671</v>
      </c>
      <c r="Q21" s="14">
        <f>IF($AP21+14&lt;$D$6,"",IF($AP21+14&gt;$K$6,"",($AP21+14)))</f>
        <v>45672</v>
      </c>
      <c r="R21" s="14">
        <f>IF($AP21+15&lt;$D$6,"",IF($AP21+15&gt;$K$6,"",($AP21+15)))</f>
        <v>45673</v>
      </c>
      <c r="S21" s="14">
        <f>IF($AP21+16&lt;$D$6,"",IF($AP21+16&gt;$K$6,"",($AP21+16)))</f>
        <v>45674</v>
      </c>
      <c r="T21" s="14">
        <f>IF($AP21+17&lt;$D$6,"",IF($AP21+17&gt;$K$6,"",($AP21+17)))</f>
        <v>45675</v>
      </c>
      <c r="U21" s="14">
        <f>IF($AP21+18&lt;$D$6,"",IF($AP21+18&gt;$K$6,"",($AP21+18)))</f>
        <v>45676</v>
      </c>
      <c r="V21" s="14">
        <f>IF($AP21+19&lt;$D$6,"",IF($AP21+19&gt;$K$6,"",($AP21+19)))</f>
        <v>45677</v>
      </c>
      <c r="W21" s="14">
        <f>IF($AP21+20&lt;$D$6,"",IF($AP21+20&gt;$K$6,"",($AP21+20)))</f>
        <v>45678</v>
      </c>
      <c r="X21" s="14">
        <f>IF($AP21+21&lt;$D$6,"",IF($AP21+21&gt;$K$6,"",($AP21+21)))</f>
        <v>45679</v>
      </c>
      <c r="Y21" s="14">
        <f>IF($AP21+22&lt;$D$6,"",IF($AP21+22&gt;$K$6,"",($AP21+22)))</f>
        <v>45680</v>
      </c>
      <c r="Z21" s="14">
        <f>IF($AP21+23&lt;$D$6,"",IF($AP21+23&gt;$K$6,"",($AP21+23)))</f>
        <v>45681</v>
      </c>
      <c r="AA21" s="14">
        <f>IF($AP21+24&lt;$D$6,"",IF($AP21+24&gt;$K$6,"",($AP21+24)))</f>
        <v>45682</v>
      </c>
      <c r="AB21" s="14">
        <f>IF($AP21+25&lt;$D$6,"",IF($AP21+25&gt;$K$6,"",($AP21+25)))</f>
        <v>45683</v>
      </c>
      <c r="AC21" s="14">
        <f>IF($AP21+26&lt;$D$6,"",IF($AP21+26&gt;$K$6,"",($AP21+26)))</f>
        <v>45684</v>
      </c>
      <c r="AD21" s="14">
        <f>IF($AP21+27&lt;$D$6,"",IF($AP21+27&gt;$K$6,"",($AP21+27)))</f>
        <v>45685</v>
      </c>
      <c r="AE21" s="14">
        <f>IF($AP21+28="","",IF(DAY($AP21+28)&lt;4,"",IF($AP21+28&lt;$D$6,"",IF($AP21+28&gt;$K$6,"",($AP21+28)))))</f>
        <v>45686</v>
      </c>
      <c r="AF21" s="14">
        <f>IF($AP21+29="","",IF(DAY($AP21+29)&lt;4,"",IF($AP21+29&lt;$D$6,"",IF($AP21+29&gt;$K$6,"",($AP21+29)))))</f>
        <v>45687</v>
      </c>
      <c r="AG21" s="14">
        <f>IF($AP21+30="","",IF(DAY($AP21+30)&lt;4,"",IF($AP21+30&lt;$D$6,"",IF($AP21+30&gt;$K$6,"",($AP21+30)))))</f>
        <v>45688</v>
      </c>
      <c r="AH21" s="120" t="s">
        <v>5</v>
      </c>
      <c r="AI21" s="122" t="s">
        <v>46</v>
      </c>
      <c r="AJ21" s="124" t="s">
        <v>5</v>
      </c>
      <c r="AK21" s="125" t="s">
        <v>46</v>
      </c>
      <c r="AP21" s="26">
        <f>DATE(AP18,AP19,AP20)</f>
        <v>45658</v>
      </c>
    </row>
    <row r="22" spans="2:42" ht="28.5" customHeight="1" x14ac:dyDescent="0.15">
      <c r="B22" s="126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21"/>
      <c r="AI22" s="123"/>
      <c r="AJ22" s="124"/>
      <c r="AK22" s="125"/>
    </row>
    <row r="23" spans="2:42" s="20" customFormat="1" ht="28.5" customHeight="1" thickBot="1" x14ac:dyDescent="0.2">
      <c r="B23" s="127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21"/>
      <c r="AI23" s="123"/>
      <c r="AJ23" s="124"/>
      <c r="AK23" s="12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128" t="str">
        <f>IF(AH24=0,"",AH25/AH24)</f>
        <v/>
      </c>
      <c r="AJ24" s="73">
        <f>AJ15+AH24</f>
        <v>0</v>
      </c>
      <c r="AK24" s="130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129"/>
      <c r="AJ25" s="25">
        <f>AJ16+AH25</f>
        <v>0</v>
      </c>
      <c r="AK25" s="131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1">
        <f>IF(AP30&gt;$K$6,"",YEAR(AP30))</f>
        <v>2025</v>
      </c>
      <c r="R27" s="91"/>
      <c r="S27" s="91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5" t="s">
        <v>7</v>
      </c>
      <c r="AI27" s="106"/>
      <c r="AJ27" s="111" t="s">
        <v>6</v>
      </c>
      <c r="AK27" s="112"/>
      <c r="AO27" s="26">
        <f>AP21+31</f>
        <v>45689</v>
      </c>
      <c r="AP27" s="2">
        <f>YEAR(AO27)</f>
        <v>2025</v>
      </c>
    </row>
    <row r="28" spans="2:42" x14ac:dyDescent="0.15">
      <c r="B28" s="35" t="s">
        <v>0</v>
      </c>
      <c r="C28" s="117">
        <f>IF(AP30&gt;$K$6,"",MONTH(AP30))</f>
        <v>2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9"/>
      <c r="AH28" s="107"/>
      <c r="AI28" s="108"/>
      <c r="AJ28" s="113"/>
      <c r="AK28" s="114"/>
      <c r="AP28" s="2">
        <f>MONTH(AO27)</f>
        <v>2</v>
      </c>
    </row>
    <row r="29" spans="2:42" x14ac:dyDescent="0.15">
      <c r="B29" s="36" t="s">
        <v>1</v>
      </c>
      <c r="C29" s="32">
        <f>IF($AP30&lt;$D$6,"",IF($AP30&gt;$K$6,"",($AP30)))</f>
        <v>45689</v>
      </c>
      <c r="D29" s="32">
        <f>IF($AP30+1&lt;$D$6,"",IF($AP30+1&gt;$K$6,"",($AP30+1)))</f>
        <v>45690</v>
      </c>
      <c r="E29" s="32">
        <f>IF($AP30+2&lt;$D$6,"",IF($AP30+2&gt;$K$6,"",($AP30+2)))</f>
        <v>45691</v>
      </c>
      <c r="F29" s="32">
        <f>IF($AP30+3&lt;$D$6,"",IF($AP30+3&gt;$K$6,"",($AP30+3)))</f>
        <v>45692</v>
      </c>
      <c r="G29" s="32">
        <f>IF($AP30+4&lt;$D$6,"",IF($AP30+4&gt;$K$6,"",($AP30+4)))</f>
        <v>45693</v>
      </c>
      <c r="H29" s="32">
        <f>IF($AP30+5&lt;$D$6,"",IF($AP30+5&gt;$K$6,"",($AP30+5)))</f>
        <v>45694</v>
      </c>
      <c r="I29" s="32">
        <f>IF($AP30+6&lt;$D$6,"",IF($AP30+6&gt;$K$6,"",($AP30+6)))</f>
        <v>45695</v>
      </c>
      <c r="J29" s="32">
        <f>IF($AP30+7&lt;$D$6,"",IF($AP30+7&gt;$K$6,"",($AP30+7)))</f>
        <v>45696</v>
      </c>
      <c r="K29" s="32">
        <f>IF($AP30+8&lt;$D$6,"",IF($AP30+8&gt;$K$6,"",($AP30+8)))</f>
        <v>45697</v>
      </c>
      <c r="L29" s="32">
        <f>IF($AP30+9&lt;$D$6,"",IF($AP30+9&gt;$K$6,"",($AP30+9)))</f>
        <v>45698</v>
      </c>
      <c r="M29" s="32">
        <f>IF($AP30+10&lt;$D$6,"",IF($AP30+10&gt;$K$6,"",($AP30+10)))</f>
        <v>45699</v>
      </c>
      <c r="N29" s="32">
        <f>IF($AP30+11&lt;$D$6,"",IF($AP30+11&gt;$K$6,"",($AP30+11)))</f>
        <v>45700</v>
      </c>
      <c r="O29" s="32">
        <f>IF($AP30+12&lt;$D$6,"",IF($AP30+12&gt;$K$6,"",($AP30+12)))</f>
        <v>45701</v>
      </c>
      <c r="P29" s="32">
        <f>IF($AP30+13&lt;$D$6,"",IF($AP30+13&gt;$K$6,"",($AP30+13)))</f>
        <v>45702</v>
      </c>
      <c r="Q29" s="32">
        <f>IF($AP30+14&lt;$D$6,"",IF($AP30+14&gt;$K$6,"",($AP30+14)))</f>
        <v>45703</v>
      </c>
      <c r="R29" s="32">
        <f>IF($AP30+15&lt;$D$6,"",IF($AP30+15&gt;$K$6,"",($AP30+15)))</f>
        <v>45704</v>
      </c>
      <c r="S29" s="32">
        <f>IF($AP30+16&lt;$D$6,"",IF($AP30+16&gt;$K$6,"",($AP30+16)))</f>
        <v>45705</v>
      </c>
      <c r="T29" s="32">
        <f>IF($AP30+17&lt;$D$6,"",IF($AP30+17&gt;$K$6,"",($AP30+17)))</f>
        <v>45706</v>
      </c>
      <c r="U29" s="32">
        <f>IF($AP30+18&lt;$D$6,"",IF($AP30+18&gt;$K$6,"",($AP30+18)))</f>
        <v>45707</v>
      </c>
      <c r="V29" s="32">
        <f>IF($AP30+19&lt;$D$6,"",IF($AP30+19&gt;$K$6,"",($AP30+19)))</f>
        <v>45708</v>
      </c>
      <c r="W29" s="32">
        <f>IF($AP30+20&lt;$D$6,"",IF($AP30+20&gt;$K$6,"",($AP30+20)))</f>
        <v>45709</v>
      </c>
      <c r="X29" s="32">
        <f>IF($AP30+21&lt;$D$6,"",IF($AP30+21&gt;$K$6,"",($AP30+21)))</f>
        <v>45710</v>
      </c>
      <c r="Y29" s="32">
        <f>IF($AP30+22&lt;$D$6,"",IF($AP30+22&gt;$K$6,"",($AP30+22)))</f>
        <v>45711</v>
      </c>
      <c r="Z29" s="32">
        <f>IF($AP30+23&lt;$D$6,"",IF($AP30+23&gt;$K$6,"",($AP30+23)))</f>
        <v>45712</v>
      </c>
      <c r="AA29" s="32">
        <f>IF($AP30+24&lt;$D$6,"",IF($AP30+24&gt;$K$6,"",($AP30+24)))</f>
        <v>45713</v>
      </c>
      <c r="AB29" s="32">
        <f>IF($AP30+25&lt;$D$6,"",IF($AP30+25&gt;$K$6,"",($AP30+25)))</f>
        <v>45714</v>
      </c>
      <c r="AC29" s="32">
        <f>IF($AP30+26&lt;$D$6,"",IF($AP30+26&gt;$K$6,"",($AP30+26)))</f>
        <v>45715</v>
      </c>
      <c r="AD29" s="32">
        <f>IF($AP30+27&lt;$D$6,"",IF($AP30+27&gt;$K$6,"",($AP30+27)))</f>
        <v>45716</v>
      </c>
      <c r="AE29" s="32" t="str">
        <f>IF($AP30+28="","",IF(DAY($AP30+28)&lt;4,"",IF($AP30+28&lt;$D$6,"",IF($AP30+28&gt;$K$6,"",($AP30+28)))))</f>
        <v/>
      </c>
      <c r="AF29" s="32" t="str">
        <f>IF($AP30+29="","",IF(DAY($AP30+29)&lt;4,"",IF($AP30+29&lt;$D$6,"",IF($AP30+29&gt;$K$6,"",($AP30+29)))))</f>
        <v/>
      </c>
      <c r="AG29" s="32" t="str">
        <f>IF($AP30+30="","",IF(DAY($AP30+30)&lt;4,"",IF($AP30+30&lt;$D$6,"",IF($AP30+30&gt;$K$6,"",($AP30+30)))))</f>
        <v/>
      </c>
      <c r="AH29" s="109"/>
      <c r="AI29" s="110"/>
      <c r="AJ29" s="115"/>
      <c r="AK29" s="116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45689</v>
      </c>
      <c r="D30" s="14">
        <f>IF($AP30+1&lt;$D$6,"",IF($AP30+1&gt;$K$6,"",($AP30+1)))</f>
        <v>45690</v>
      </c>
      <c r="E30" s="14">
        <f>IF($AP30+2&lt;$D$6,"",IF($AP30+2&gt;$K$6,"",($AP30+2)))</f>
        <v>45691</v>
      </c>
      <c r="F30" s="14">
        <f>IF($AP30+3&lt;$D$6,"",IF($AP30+3&gt;$K$6,"",($AP30+3)))</f>
        <v>45692</v>
      </c>
      <c r="G30" s="14">
        <f>IF($AP30+4&lt;$D$6,"",IF($AP30+4&gt;$K$6,"",($AP30+4)))</f>
        <v>45693</v>
      </c>
      <c r="H30" s="14">
        <f>IF($AP30+5&lt;$D$6,"",IF($AP30+5&gt;$K$6,"",($AP30+5)))</f>
        <v>45694</v>
      </c>
      <c r="I30" s="14">
        <f>IF($AP30+6&lt;$D$6,"",IF($AP30+6&gt;$K$6,"",($AP30+6)))</f>
        <v>45695</v>
      </c>
      <c r="J30" s="14">
        <f>IF($AP30+7&lt;$D$6,"",IF($AP30+7&gt;$K$6,"",($AP30+7)))</f>
        <v>45696</v>
      </c>
      <c r="K30" s="14">
        <f>IF($AP30+8&lt;$D$6,"",IF($AP30+8&gt;$K$6,"",($AP30+8)))</f>
        <v>45697</v>
      </c>
      <c r="L30" s="14">
        <f>IF($AP30+9&lt;$D$6,"",IF($AP30+9&gt;$K$6,"",($AP30+9)))</f>
        <v>45698</v>
      </c>
      <c r="M30" s="14">
        <f>IF($AP30+10&lt;$D$6,"",IF($AP30+10&gt;$K$6,"",($AP30+10)))</f>
        <v>45699</v>
      </c>
      <c r="N30" s="14">
        <f>IF($AP30+11&lt;$D$6,"",IF($AP30+11&gt;$K$6,"",($AP30+11)))</f>
        <v>45700</v>
      </c>
      <c r="O30" s="14">
        <f>IF($AP30+12&lt;$D$6,"",IF($AP30+12&gt;$K$6,"",($AP30+12)))</f>
        <v>45701</v>
      </c>
      <c r="P30" s="14">
        <f>IF($AP30+13&lt;$D$6,"",IF($AP30+13&gt;$K$6,"",($AP30+13)))</f>
        <v>45702</v>
      </c>
      <c r="Q30" s="14">
        <f>IF($AP30+14&lt;$D$6,"",IF($AP30+14&gt;$K$6,"",($AP30+14)))</f>
        <v>45703</v>
      </c>
      <c r="R30" s="14">
        <f>IF($AP30+15&lt;$D$6,"",IF($AP30+15&gt;$K$6,"",($AP30+15)))</f>
        <v>45704</v>
      </c>
      <c r="S30" s="14">
        <f>IF($AP30+16&lt;$D$6,"",IF($AP30+16&gt;$K$6,"",($AP30+16)))</f>
        <v>45705</v>
      </c>
      <c r="T30" s="14">
        <f>IF($AP30+17&lt;$D$6,"",IF($AP30+17&gt;$K$6,"",($AP30+17)))</f>
        <v>45706</v>
      </c>
      <c r="U30" s="14">
        <f>IF($AP30+18&lt;$D$6,"",IF($AP30+18&gt;$K$6,"",($AP30+18)))</f>
        <v>45707</v>
      </c>
      <c r="V30" s="14">
        <f>IF($AP30+19&lt;$D$6,"",IF($AP30+19&gt;$K$6,"",($AP30+19)))</f>
        <v>45708</v>
      </c>
      <c r="W30" s="14">
        <f>IF($AP30+20&lt;$D$6,"",IF($AP30+20&gt;$K$6,"",($AP30+20)))</f>
        <v>45709</v>
      </c>
      <c r="X30" s="14">
        <f>IF($AP30+21&lt;$D$6,"",IF($AP30+21&gt;$K$6,"",($AP30+21)))</f>
        <v>45710</v>
      </c>
      <c r="Y30" s="14">
        <f>IF($AP30+22&lt;$D$6,"",IF($AP30+22&gt;$K$6,"",($AP30+22)))</f>
        <v>45711</v>
      </c>
      <c r="Z30" s="14">
        <f>IF($AP30+23&lt;$D$6,"",IF($AP30+23&gt;$K$6,"",($AP30+23)))</f>
        <v>45712</v>
      </c>
      <c r="AA30" s="14">
        <f>IF($AP30+24&lt;$D$6,"",IF($AP30+24&gt;$K$6,"",($AP30+24)))</f>
        <v>45713</v>
      </c>
      <c r="AB30" s="14">
        <f>IF($AP30+25&lt;$D$6,"",IF($AP30+25&gt;$K$6,"",($AP30+25)))</f>
        <v>45714</v>
      </c>
      <c r="AC30" s="14">
        <f>IF($AP30+26&lt;$D$6,"",IF($AP30+26&gt;$K$6,"",($AP30+26)))</f>
        <v>45715</v>
      </c>
      <c r="AD30" s="14">
        <f>IF($AP30+27&lt;$D$6,"",IF($AP30+27&gt;$K$6,"",($AP30+27)))</f>
        <v>45716</v>
      </c>
      <c r="AE30" s="14" t="str">
        <f>IF($AP30+28="","",IF(DAY($AP30+28)&lt;4,"",IF($AP30+28&lt;$D$6,"",IF($AP30+28&gt;$K$6,"",($AP30+28)))))</f>
        <v/>
      </c>
      <c r="AF30" s="14" t="str">
        <f>IF($AP30+29="","",IF(DAY($AP30+29)&lt;4,"",IF($AP30+29&lt;$D$6,"",IF($AP30+29&gt;$K$6,"",($AP30+29)))))</f>
        <v/>
      </c>
      <c r="AG30" s="14" t="str">
        <f>IF($AP30+30="","",IF(DAY($AP30+30)&lt;4,"",IF($AP30+30&lt;$D$6,"",IF($AP30+30&gt;$K$6,"",($AP30+30)))))</f>
        <v/>
      </c>
      <c r="AH30" s="120" t="s">
        <v>5</v>
      </c>
      <c r="AI30" s="122" t="s">
        <v>46</v>
      </c>
      <c r="AJ30" s="124" t="s">
        <v>5</v>
      </c>
      <c r="AK30" s="125" t="s">
        <v>46</v>
      </c>
      <c r="AP30" s="26">
        <f>DATE(AP27,AP28,AP29)</f>
        <v>45689</v>
      </c>
    </row>
    <row r="31" spans="2:42" ht="28.5" customHeight="1" x14ac:dyDescent="0.15">
      <c r="B31" s="126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21"/>
      <c r="AI31" s="123"/>
      <c r="AJ31" s="124"/>
      <c r="AK31" s="125"/>
    </row>
    <row r="32" spans="2:42" s="20" customFormat="1" ht="28.5" customHeight="1" thickBot="1" x14ac:dyDescent="0.2">
      <c r="B32" s="127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21"/>
      <c r="AI32" s="123"/>
      <c r="AJ32" s="124"/>
      <c r="AK32" s="12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128" t="str">
        <f>IF(AH33=0,"",AH34/AH33)</f>
        <v/>
      </c>
      <c r="AJ33" s="73">
        <f>AJ24+AH33</f>
        <v>0</v>
      </c>
      <c r="AK33" s="130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129"/>
      <c r="AJ34" s="25">
        <f>AJ25+AH34</f>
        <v>0</v>
      </c>
      <c r="AK34" s="131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91">
        <f>IF(AP39&gt;$K$6,"",YEAR(AP39))</f>
        <v>2025</v>
      </c>
      <c r="R36" s="91"/>
      <c r="S36" s="91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5" t="s">
        <v>7</v>
      </c>
      <c r="AI36" s="106"/>
      <c r="AJ36" s="111" t="s">
        <v>6</v>
      </c>
      <c r="AK36" s="112"/>
      <c r="AO36" s="26">
        <f>AP30+31</f>
        <v>45720</v>
      </c>
      <c r="AP36" s="2">
        <f>YEAR(AO36)</f>
        <v>2025</v>
      </c>
    </row>
    <row r="37" spans="2:42" ht="13.5" customHeight="1" x14ac:dyDescent="0.15">
      <c r="B37" s="35" t="s">
        <v>0</v>
      </c>
      <c r="C37" s="117">
        <f>IF(AP39&gt;$K$6,"",MONTH(AP39))</f>
        <v>3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07"/>
      <c r="AI37" s="108"/>
      <c r="AJ37" s="113"/>
      <c r="AK37" s="114"/>
      <c r="AP37" s="2">
        <f>MONTH(AO36)</f>
        <v>3</v>
      </c>
    </row>
    <row r="38" spans="2:42" x14ac:dyDescent="0.15">
      <c r="B38" s="36" t="s">
        <v>1</v>
      </c>
      <c r="C38" s="32">
        <f>IF($AP39&lt;$D$6,"",IF($AP39&gt;$K$6,"",($AP39)))</f>
        <v>45717</v>
      </c>
      <c r="D38" s="32">
        <f>IF($AP39+1&lt;$D$6,"",IF($AP39+1&gt;$K$6,"",($AP39+1)))</f>
        <v>45718</v>
      </c>
      <c r="E38" s="32">
        <f>IF($AP39+2&lt;$D$6,"",IF($AP39+2&gt;$K$6,"",($AP39+2)))</f>
        <v>45719</v>
      </c>
      <c r="F38" s="32">
        <f>IF($AP39+3&lt;$D$6,"",IF($AP39+3&gt;$K$6,"",($AP39+3)))</f>
        <v>45720</v>
      </c>
      <c r="G38" s="32">
        <f>IF($AP39+4&lt;$D$6,"",IF($AP39+4&gt;$K$6,"",($AP39+4)))</f>
        <v>45721</v>
      </c>
      <c r="H38" s="32">
        <f>IF($AP39+5&lt;$D$6,"",IF($AP39+5&gt;$K$6,"",($AP39+5)))</f>
        <v>45722</v>
      </c>
      <c r="I38" s="32">
        <f>IF($AP39+6&lt;$D$6,"",IF($AP39+6&gt;$K$6,"",($AP39+6)))</f>
        <v>45723</v>
      </c>
      <c r="J38" s="32">
        <f>IF($AP39+7&lt;$D$6,"",IF($AP39+7&gt;$K$6,"",($AP39+7)))</f>
        <v>45724</v>
      </c>
      <c r="K38" s="32">
        <f>IF($AP39+8&lt;$D$6,"",IF($AP39+8&gt;$K$6,"",($AP39+8)))</f>
        <v>45725</v>
      </c>
      <c r="L38" s="32">
        <f>IF($AP39+9&lt;$D$6,"",IF($AP39+9&gt;$K$6,"",($AP39+9)))</f>
        <v>45726</v>
      </c>
      <c r="M38" s="32">
        <f>IF($AP39+10&lt;$D$6,"",IF($AP39+10&gt;$K$6,"",($AP39+10)))</f>
        <v>45727</v>
      </c>
      <c r="N38" s="32">
        <f>IF($AP39+11&lt;$D$6,"",IF($AP39+11&gt;$K$6,"",($AP39+11)))</f>
        <v>45728</v>
      </c>
      <c r="O38" s="32">
        <f>IF($AP39+12&lt;$D$6,"",IF($AP39+12&gt;$K$6,"",($AP39+12)))</f>
        <v>45729</v>
      </c>
      <c r="P38" s="32">
        <f>IF($AP39+13&lt;$D$6,"",IF($AP39+13&gt;$K$6,"",($AP39+13)))</f>
        <v>45730</v>
      </c>
      <c r="Q38" s="32">
        <f>IF($AP39+14&lt;$D$6,"",IF($AP39+14&gt;$K$6,"",($AP39+14)))</f>
        <v>45731</v>
      </c>
      <c r="R38" s="32">
        <f>IF($AP39+15&lt;$D$6,"",IF($AP39+15&gt;$K$6,"",($AP39+15)))</f>
        <v>45732</v>
      </c>
      <c r="S38" s="32">
        <f>IF($AP39+16&lt;$D$6,"",IF($AP39+16&gt;$K$6,"",($AP39+16)))</f>
        <v>45733</v>
      </c>
      <c r="T38" s="32">
        <f>IF($AP39+17&lt;$D$6,"",IF($AP39+17&gt;$K$6,"",($AP39+17)))</f>
        <v>45734</v>
      </c>
      <c r="U38" s="32">
        <f>IF($AP39+18&lt;$D$6,"",IF($AP39+18&gt;$K$6,"",($AP39+18)))</f>
        <v>45735</v>
      </c>
      <c r="V38" s="32">
        <f>IF($AP39+19&lt;$D$6,"",IF($AP39+19&gt;$K$6,"",($AP39+19)))</f>
        <v>45736</v>
      </c>
      <c r="W38" s="32">
        <f>IF($AP39+20&lt;$D$6,"",IF($AP39+20&gt;$K$6,"",($AP39+20)))</f>
        <v>45737</v>
      </c>
      <c r="X38" s="32">
        <f>IF($AP39+21&lt;$D$6,"",IF($AP39+21&gt;$K$6,"",($AP39+21)))</f>
        <v>45738</v>
      </c>
      <c r="Y38" s="32">
        <f>IF($AP39+22&lt;$D$6,"",IF($AP39+22&gt;$K$6,"",($AP39+22)))</f>
        <v>45739</v>
      </c>
      <c r="Z38" s="32">
        <f>IF($AP39+23&lt;$D$6,"",IF($AP39+23&gt;$K$6,"",($AP39+23)))</f>
        <v>45740</v>
      </c>
      <c r="AA38" s="32">
        <f>IF($AP39+24&lt;$D$6,"",IF($AP39+24&gt;$K$6,"",($AP39+24)))</f>
        <v>45741</v>
      </c>
      <c r="AB38" s="32">
        <f>IF($AP39+25&lt;$D$6,"",IF($AP39+25&gt;$K$6,"",($AP39+25)))</f>
        <v>45742</v>
      </c>
      <c r="AC38" s="32">
        <f>IF($AP39+26&lt;$D$6,"",IF($AP39+26&gt;$K$6,"",($AP39+26)))</f>
        <v>45743</v>
      </c>
      <c r="AD38" s="32">
        <f>IF($AP39+27&lt;$D$6,"",IF($AP39+27&gt;$K$6,"",($AP39+27)))</f>
        <v>45744</v>
      </c>
      <c r="AE38" s="32">
        <f>IF($AP39+28="","",IF(DAY($AP39+28)&lt;4,"",IF($AP39+28&lt;$D$6,"",IF($AP39+28&gt;$K$6,"",($AP39+28)))))</f>
        <v>45745</v>
      </c>
      <c r="AF38" s="32">
        <f>IF($AP39+29="","",IF(DAY($AP39+29)&lt;4,"",IF($AP39+29&lt;$D$6,"",IF($AP39+29&gt;$K$6,"",($AP39+29)))))</f>
        <v>45746</v>
      </c>
      <c r="AG38" s="32">
        <f>IF($AP39+30="","",IF(DAY($AP39+30)&lt;4,"",IF($AP39+30&lt;$D$6,"",IF($AP39+30&gt;$K$6,"",($AP39+30)))))</f>
        <v>45747</v>
      </c>
      <c r="AH38" s="109"/>
      <c r="AI38" s="110"/>
      <c r="AJ38" s="115"/>
      <c r="AK38" s="116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45717</v>
      </c>
      <c r="D39" s="14">
        <f>IF($AP39+1&lt;$D$6,"",IF($AP39+1&gt;$K$6,"",($AP39+1)))</f>
        <v>45718</v>
      </c>
      <c r="E39" s="14">
        <f>IF($AP39+2&lt;$D$6,"",IF($AP39+2&gt;$K$6,"",($AP39+2)))</f>
        <v>45719</v>
      </c>
      <c r="F39" s="14">
        <f>IF($AP39+3&lt;$D$6,"",IF($AP39+3&gt;$K$6,"",($AP39+3)))</f>
        <v>45720</v>
      </c>
      <c r="G39" s="14">
        <f>IF($AP39+4&lt;$D$6,"",IF($AP39+4&gt;$K$6,"",($AP39+4)))</f>
        <v>45721</v>
      </c>
      <c r="H39" s="14">
        <f>IF($AP39+5&lt;$D$6,"",IF($AP39+5&gt;$K$6,"",($AP39+5)))</f>
        <v>45722</v>
      </c>
      <c r="I39" s="14">
        <f>IF($AP39+6&lt;$D$6,"",IF($AP39+6&gt;$K$6,"",($AP39+6)))</f>
        <v>45723</v>
      </c>
      <c r="J39" s="14">
        <f>IF($AP39+7&lt;$D$6,"",IF($AP39+7&gt;$K$6,"",($AP39+7)))</f>
        <v>45724</v>
      </c>
      <c r="K39" s="14">
        <f>IF($AP39+8&lt;$D$6,"",IF($AP39+8&gt;$K$6,"",($AP39+8)))</f>
        <v>45725</v>
      </c>
      <c r="L39" s="14">
        <f>IF($AP39+9&lt;$D$6,"",IF($AP39+9&gt;$K$6,"",($AP39+9)))</f>
        <v>45726</v>
      </c>
      <c r="M39" s="14">
        <f>IF($AP39+10&lt;$D$6,"",IF($AP39+10&gt;$K$6,"",($AP39+10)))</f>
        <v>45727</v>
      </c>
      <c r="N39" s="14">
        <f>IF($AP39+11&lt;$D$6,"",IF($AP39+11&gt;$K$6,"",($AP39+11)))</f>
        <v>45728</v>
      </c>
      <c r="O39" s="14">
        <f>IF($AP39+12&lt;$D$6,"",IF($AP39+12&gt;$K$6,"",($AP39+12)))</f>
        <v>45729</v>
      </c>
      <c r="P39" s="14">
        <f>IF($AP39+13&lt;$D$6,"",IF($AP39+13&gt;$K$6,"",($AP39+13)))</f>
        <v>45730</v>
      </c>
      <c r="Q39" s="14">
        <f>IF($AP39+14&lt;$D$6,"",IF($AP39+14&gt;$K$6,"",($AP39+14)))</f>
        <v>45731</v>
      </c>
      <c r="R39" s="14">
        <f>IF($AP39+15&lt;$D$6,"",IF($AP39+15&gt;$K$6,"",($AP39+15)))</f>
        <v>45732</v>
      </c>
      <c r="S39" s="14">
        <f>IF($AP39+16&lt;$D$6,"",IF($AP39+16&gt;$K$6,"",($AP39+16)))</f>
        <v>45733</v>
      </c>
      <c r="T39" s="14">
        <f>IF($AP39+17&lt;$D$6,"",IF($AP39+17&gt;$K$6,"",($AP39+17)))</f>
        <v>45734</v>
      </c>
      <c r="U39" s="14">
        <f>IF($AP39+18&lt;$D$6,"",IF($AP39+18&gt;$K$6,"",($AP39+18)))</f>
        <v>45735</v>
      </c>
      <c r="V39" s="14">
        <f>IF($AP39+19&lt;$D$6,"",IF($AP39+19&gt;$K$6,"",($AP39+19)))</f>
        <v>45736</v>
      </c>
      <c r="W39" s="14">
        <f>IF($AP39+20&lt;$D$6,"",IF($AP39+20&gt;$K$6,"",($AP39+20)))</f>
        <v>45737</v>
      </c>
      <c r="X39" s="14">
        <f>IF($AP39+21&lt;$D$6,"",IF($AP39+21&gt;$K$6,"",($AP39+21)))</f>
        <v>45738</v>
      </c>
      <c r="Y39" s="14">
        <f>IF($AP39+22&lt;$D$6,"",IF($AP39+22&gt;$K$6,"",($AP39+22)))</f>
        <v>45739</v>
      </c>
      <c r="Z39" s="14">
        <f>IF($AP39+23&lt;$D$6,"",IF($AP39+23&gt;$K$6,"",($AP39+23)))</f>
        <v>45740</v>
      </c>
      <c r="AA39" s="14">
        <f>IF($AP39+24&lt;$D$6,"",IF($AP39+24&gt;$K$6,"",($AP39+24)))</f>
        <v>45741</v>
      </c>
      <c r="AB39" s="14">
        <f>IF($AP39+25&lt;$D$6,"",IF($AP39+25&gt;$K$6,"",($AP39+25)))</f>
        <v>45742</v>
      </c>
      <c r="AC39" s="14">
        <f>IF($AP39+26&lt;$D$6,"",IF($AP39+26&gt;$K$6,"",($AP39+26)))</f>
        <v>45743</v>
      </c>
      <c r="AD39" s="14">
        <f>IF($AP39+27&lt;$D$6,"",IF($AP39+27&gt;$K$6,"",($AP39+27)))</f>
        <v>45744</v>
      </c>
      <c r="AE39" s="14">
        <f>IF($AP39+28="","",IF(DAY($AP39+28)&lt;4,"",IF($AP39+28&lt;$D$6,"",IF($AP39+28&gt;$K$6,"",($AP39+28)))))</f>
        <v>45745</v>
      </c>
      <c r="AF39" s="14">
        <f>IF($AP39+29="","",IF(DAY($AP39+29)&lt;4,"",IF($AP39+29&lt;$D$6,"",IF($AP39+29&gt;$K$6,"",($AP39+29)))))</f>
        <v>45746</v>
      </c>
      <c r="AG39" s="14">
        <f>IF($AP39+30="","",IF(DAY($AP39+30)&lt;4,"",IF($AP39+30&lt;$D$6,"",IF($AP39+30&gt;$K$6,"",($AP39+30)))))</f>
        <v>45747</v>
      </c>
      <c r="AH39" s="120" t="s">
        <v>5</v>
      </c>
      <c r="AI39" s="122" t="s">
        <v>46</v>
      </c>
      <c r="AJ39" s="124" t="s">
        <v>5</v>
      </c>
      <c r="AK39" s="125" t="s">
        <v>46</v>
      </c>
      <c r="AP39" s="26">
        <f>DATE(AP36,AP37,AP38)</f>
        <v>45717</v>
      </c>
    </row>
    <row r="40" spans="2:42" ht="28.5" customHeight="1" x14ac:dyDescent="0.15">
      <c r="B40" s="126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21"/>
      <c r="AI40" s="123"/>
      <c r="AJ40" s="124"/>
      <c r="AK40" s="125"/>
    </row>
    <row r="41" spans="2:42" s="20" customFormat="1" ht="28.5" customHeight="1" thickBot="1" x14ac:dyDescent="0.2">
      <c r="B41" s="127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21"/>
      <c r="AI41" s="123"/>
      <c r="AJ41" s="124"/>
      <c r="AK41" s="12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128" t="str">
        <f>IF(AH42=0,"",AH43/AH42)</f>
        <v/>
      </c>
      <c r="AJ42" s="73">
        <f>AJ33+AH42</f>
        <v>0</v>
      </c>
      <c r="AK42" s="130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129"/>
      <c r="AJ43" s="25">
        <f>AJ34+AH43</f>
        <v>0</v>
      </c>
      <c r="AK43" s="131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91">
        <f>IF(AP48&gt;$K$6,"",YEAR(AP48))</f>
        <v>2025</v>
      </c>
      <c r="R45" s="91"/>
      <c r="S45" s="91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5" t="s">
        <v>7</v>
      </c>
      <c r="AI45" s="106"/>
      <c r="AJ45" s="111" t="s">
        <v>6</v>
      </c>
      <c r="AK45" s="112"/>
      <c r="AO45" s="26">
        <f>AP39+31</f>
        <v>45748</v>
      </c>
      <c r="AP45" s="2">
        <f>YEAR(AO45)</f>
        <v>2025</v>
      </c>
    </row>
    <row r="46" spans="2:42" ht="13.5" customHeight="1" x14ac:dyDescent="0.15">
      <c r="B46" s="35" t="s">
        <v>0</v>
      </c>
      <c r="C46" s="117">
        <f>IF(AP48&gt;$K$6,"",MONTH(AP48))</f>
        <v>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H46" s="107"/>
      <c r="AI46" s="108"/>
      <c r="AJ46" s="113"/>
      <c r="AK46" s="114"/>
      <c r="AP46" s="2">
        <f>MONTH(AO45)</f>
        <v>4</v>
      </c>
    </row>
    <row r="47" spans="2:42" x14ac:dyDescent="0.15">
      <c r="B47" s="36" t="s">
        <v>1</v>
      </c>
      <c r="C47" s="32">
        <f>IF($AP48&lt;$D$6,"",IF($AP48&gt;$K$6,"",($AP48)))</f>
        <v>45748</v>
      </c>
      <c r="D47" s="32">
        <f>IF($AP48+1&lt;$D$6,"",IF($AP48+1&gt;$K$6,"",($AP48+1)))</f>
        <v>45749</v>
      </c>
      <c r="E47" s="32">
        <f>IF($AP48+2&lt;$D$6,"",IF($AP48+2&gt;$K$6,"",($AP48+2)))</f>
        <v>45750</v>
      </c>
      <c r="F47" s="32">
        <f>IF($AP48+3&lt;$D$6,"",IF($AP48+3&gt;$K$6,"",($AP48+3)))</f>
        <v>45751</v>
      </c>
      <c r="G47" s="32">
        <f>IF($AP48+4&lt;$D$6,"",IF($AP48+4&gt;$K$6,"",($AP48+4)))</f>
        <v>45752</v>
      </c>
      <c r="H47" s="32">
        <f>IF($AP48+5&lt;$D$6,"",IF($AP48+5&gt;$K$6,"",($AP48+5)))</f>
        <v>45753</v>
      </c>
      <c r="I47" s="32">
        <f>IF($AP48+6&lt;$D$6,"",IF($AP48+6&gt;$K$6,"",($AP48+6)))</f>
        <v>45754</v>
      </c>
      <c r="J47" s="32">
        <f>IF($AP48+7&lt;$D$6,"",IF($AP48+7&gt;$K$6,"",($AP48+7)))</f>
        <v>45755</v>
      </c>
      <c r="K47" s="32">
        <f>IF($AP48+8&lt;$D$6,"",IF($AP48+8&gt;$K$6,"",($AP48+8)))</f>
        <v>45756</v>
      </c>
      <c r="L47" s="32">
        <f>IF($AP48+9&lt;$D$6,"",IF($AP48+9&gt;$K$6,"",($AP48+9)))</f>
        <v>45757</v>
      </c>
      <c r="M47" s="32">
        <f>IF($AP48+10&lt;$D$6,"",IF($AP48+10&gt;$K$6,"",($AP48+10)))</f>
        <v>45758</v>
      </c>
      <c r="N47" s="32">
        <f>IF($AP48+11&lt;$D$6,"",IF($AP48+11&gt;$K$6,"",($AP48+11)))</f>
        <v>45759</v>
      </c>
      <c r="O47" s="32">
        <f>IF($AP48+12&lt;$D$6,"",IF($AP48+12&gt;$K$6,"",($AP48+12)))</f>
        <v>45760</v>
      </c>
      <c r="P47" s="32">
        <f>IF($AP48+13&lt;$D$6,"",IF($AP48+13&gt;$K$6,"",($AP48+13)))</f>
        <v>45761</v>
      </c>
      <c r="Q47" s="32">
        <f>IF($AP48+14&lt;$D$6,"",IF($AP48+14&gt;$K$6,"",($AP48+14)))</f>
        <v>45762</v>
      </c>
      <c r="R47" s="32">
        <f>IF($AP48+15&lt;$D$6,"",IF($AP48+15&gt;$K$6,"",($AP48+15)))</f>
        <v>45763</v>
      </c>
      <c r="S47" s="32">
        <f>IF($AP48+16&lt;$D$6,"",IF($AP48+16&gt;$K$6,"",($AP48+16)))</f>
        <v>45764</v>
      </c>
      <c r="T47" s="32">
        <f>IF($AP48+17&lt;$D$6,"",IF($AP48+17&gt;$K$6,"",($AP48+17)))</f>
        <v>45765</v>
      </c>
      <c r="U47" s="32">
        <f>IF($AP48+18&lt;$D$6,"",IF($AP48+18&gt;$K$6,"",($AP48+18)))</f>
        <v>45766</v>
      </c>
      <c r="V47" s="32">
        <f>IF($AP48+19&lt;$D$6,"",IF($AP48+19&gt;$K$6,"",($AP48+19)))</f>
        <v>45767</v>
      </c>
      <c r="W47" s="32">
        <f>IF($AP48+20&lt;$D$6,"",IF($AP48+20&gt;$K$6,"",($AP48+20)))</f>
        <v>45768</v>
      </c>
      <c r="X47" s="32">
        <f>IF($AP48+21&lt;$D$6,"",IF($AP48+21&gt;$K$6,"",($AP48+21)))</f>
        <v>45769</v>
      </c>
      <c r="Y47" s="32">
        <f>IF($AP48+22&lt;$D$6,"",IF($AP48+22&gt;$K$6,"",($AP48+22)))</f>
        <v>45770</v>
      </c>
      <c r="Z47" s="32">
        <f>IF($AP48+23&lt;$D$6,"",IF($AP48+23&gt;$K$6,"",($AP48+23)))</f>
        <v>45771</v>
      </c>
      <c r="AA47" s="32">
        <f>IF($AP48+24&lt;$D$6,"",IF($AP48+24&gt;$K$6,"",($AP48+24)))</f>
        <v>45772</v>
      </c>
      <c r="AB47" s="32">
        <f>IF($AP48+25&lt;$D$6,"",IF($AP48+25&gt;$K$6,"",($AP48+25)))</f>
        <v>45773</v>
      </c>
      <c r="AC47" s="32">
        <f>IF($AP48+26&lt;$D$6,"",IF($AP48+26&gt;$K$6,"",($AP48+26)))</f>
        <v>45774</v>
      </c>
      <c r="AD47" s="32">
        <f>IF($AP48+27&lt;$D$6,"",IF($AP48+27&gt;$K$6,"",($AP48+27)))</f>
        <v>45775</v>
      </c>
      <c r="AE47" s="32">
        <f>IF($AP48+28="","",IF(DAY($AP48+28)&lt;4,"",IF($AP48+28&lt;$D$6,"",IF($AP48+28&gt;$K$6,"",($AP48+28)))))</f>
        <v>45776</v>
      </c>
      <c r="AF47" s="32">
        <f>IF($AP48+29="","",IF(DAY($AP48+29)&lt;4,"",IF($AP48+29&lt;$D$6,"",IF($AP48+29&gt;$K$6,"",($AP48+29)))))</f>
        <v>45777</v>
      </c>
      <c r="AG47" s="32" t="str">
        <f>IF($AP48+30="","",IF(DAY($AP48+30)&lt;4,"",IF($AP48+30&lt;$D$6,"",IF($AP48+30&gt;$K$6,"",($AP48+30)))))</f>
        <v/>
      </c>
      <c r="AH47" s="109"/>
      <c r="AI47" s="110"/>
      <c r="AJ47" s="115"/>
      <c r="AK47" s="116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45748</v>
      </c>
      <c r="D48" s="14">
        <f>IF($AP48+1&lt;$D$6,"",IF($AP48+1&gt;$K$6,"",($AP48+1)))</f>
        <v>45749</v>
      </c>
      <c r="E48" s="14">
        <f>IF($AP48+2&lt;$D$6,"",IF($AP48+2&gt;$K$6,"",($AP48+2)))</f>
        <v>45750</v>
      </c>
      <c r="F48" s="14">
        <f>IF($AP48+3&lt;$D$6,"",IF($AP48+3&gt;$K$6,"",($AP48+3)))</f>
        <v>45751</v>
      </c>
      <c r="G48" s="14">
        <f>IF($AP48+4&lt;$D$6,"",IF($AP48+4&gt;$K$6,"",($AP48+4)))</f>
        <v>45752</v>
      </c>
      <c r="H48" s="14">
        <f>IF($AP48+5&lt;$D$6,"",IF($AP48+5&gt;$K$6,"",($AP48+5)))</f>
        <v>45753</v>
      </c>
      <c r="I48" s="14">
        <f>IF($AP48+6&lt;$D$6,"",IF($AP48+6&gt;$K$6,"",($AP48+6)))</f>
        <v>45754</v>
      </c>
      <c r="J48" s="14">
        <f>IF($AP48+7&lt;$D$6,"",IF($AP48+7&gt;$K$6,"",($AP48+7)))</f>
        <v>45755</v>
      </c>
      <c r="K48" s="14">
        <f>IF($AP48+8&lt;$D$6,"",IF($AP48+8&gt;$K$6,"",($AP48+8)))</f>
        <v>45756</v>
      </c>
      <c r="L48" s="14">
        <f>IF($AP48+9&lt;$D$6,"",IF($AP48+9&gt;$K$6,"",($AP48+9)))</f>
        <v>45757</v>
      </c>
      <c r="M48" s="14">
        <f>IF($AP48+10&lt;$D$6,"",IF($AP48+10&gt;$K$6,"",($AP48+10)))</f>
        <v>45758</v>
      </c>
      <c r="N48" s="14">
        <f>IF($AP48+11&lt;$D$6,"",IF($AP48+11&gt;$K$6,"",($AP48+11)))</f>
        <v>45759</v>
      </c>
      <c r="O48" s="14">
        <f>IF($AP48+12&lt;$D$6,"",IF($AP48+12&gt;$K$6,"",($AP48+12)))</f>
        <v>45760</v>
      </c>
      <c r="P48" s="14">
        <f>IF($AP48+13&lt;$D$6,"",IF($AP48+13&gt;$K$6,"",($AP48+13)))</f>
        <v>45761</v>
      </c>
      <c r="Q48" s="14">
        <f>IF($AP48+14&lt;$D$6,"",IF($AP48+14&gt;$K$6,"",($AP48+14)))</f>
        <v>45762</v>
      </c>
      <c r="R48" s="14">
        <f>IF($AP48+15&lt;$D$6,"",IF($AP48+15&gt;$K$6,"",($AP48+15)))</f>
        <v>45763</v>
      </c>
      <c r="S48" s="14">
        <f>IF($AP48+16&lt;$D$6,"",IF($AP48+16&gt;$K$6,"",($AP48+16)))</f>
        <v>45764</v>
      </c>
      <c r="T48" s="14">
        <f>IF($AP48+17&lt;$D$6,"",IF($AP48+17&gt;$K$6,"",($AP48+17)))</f>
        <v>45765</v>
      </c>
      <c r="U48" s="14">
        <f>IF($AP48+18&lt;$D$6,"",IF($AP48+18&gt;$K$6,"",($AP48+18)))</f>
        <v>45766</v>
      </c>
      <c r="V48" s="14">
        <f>IF($AP48+19&lt;$D$6,"",IF($AP48+19&gt;$K$6,"",($AP48+19)))</f>
        <v>45767</v>
      </c>
      <c r="W48" s="14">
        <f>IF($AP48+20&lt;$D$6,"",IF($AP48+20&gt;$K$6,"",($AP48+20)))</f>
        <v>45768</v>
      </c>
      <c r="X48" s="14">
        <f>IF($AP48+21&lt;$D$6,"",IF($AP48+21&gt;$K$6,"",($AP48+21)))</f>
        <v>45769</v>
      </c>
      <c r="Y48" s="14">
        <f>IF($AP48+22&lt;$D$6,"",IF($AP48+22&gt;$K$6,"",($AP48+22)))</f>
        <v>45770</v>
      </c>
      <c r="Z48" s="14">
        <f>IF($AP48+23&lt;$D$6,"",IF($AP48+23&gt;$K$6,"",($AP48+23)))</f>
        <v>45771</v>
      </c>
      <c r="AA48" s="14">
        <f>IF($AP48+24&lt;$D$6,"",IF($AP48+24&gt;$K$6,"",($AP48+24)))</f>
        <v>45772</v>
      </c>
      <c r="AB48" s="14">
        <f>IF($AP48+25&lt;$D$6,"",IF($AP48+25&gt;$K$6,"",($AP48+25)))</f>
        <v>45773</v>
      </c>
      <c r="AC48" s="14">
        <f>IF($AP48+26&lt;$D$6,"",IF($AP48+26&gt;$K$6,"",($AP48+26)))</f>
        <v>45774</v>
      </c>
      <c r="AD48" s="14">
        <f>IF($AP48+27&lt;$D$6,"",IF($AP48+27&gt;$K$6,"",($AP48+27)))</f>
        <v>45775</v>
      </c>
      <c r="AE48" s="14">
        <f>IF($AP48+28="","",IF(DAY($AP48+28)&lt;4,"",IF($AP48+28&lt;$D$6,"",IF($AP48+28&gt;$K$6,"",($AP48+28)))))</f>
        <v>45776</v>
      </c>
      <c r="AF48" s="14">
        <f>IF($AP48+29="","",IF(DAY($AP48+29)&lt;4,"",IF($AP48+29&lt;$D$6,"",IF($AP48+29&gt;$K$6,"",($AP48+29)))))</f>
        <v>45777</v>
      </c>
      <c r="AG48" s="14" t="str">
        <f>IF($AP48+30="","",IF(DAY($AP48+30)&lt;4,"",IF($AP48+30&lt;$D$6,"",IF($AP48+30&gt;$K$6,"",($AP48+30)))))</f>
        <v/>
      </c>
      <c r="AH48" s="120" t="s">
        <v>5</v>
      </c>
      <c r="AI48" s="122" t="s">
        <v>46</v>
      </c>
      <c r="AJ48" s="124" t="s">
        <v>5</v>
      </c>
      <c r="AK48" s="125" t="s">
        <v>46</v>
      </c>
      <c r="AP48" s="26">
        <f>DATE(AP45,AP46,AP47)</f>
        <v>45748</v>
      </c>
    </row>
    <row r="49" spans="2:42" ht="28.5" customHeight="1" x14ac:dyDescent="0.15">
      <c r="B49" s="126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21"/>
      <c r="AI49" s="123"/>
      <c r="AJ49" s="124"/>
      <c r="AK49" s="125"/>
    </row>
    <row r="50" spans="2:42" s="20" customFormat="1" ht="28.5" customHeight="1" thickBot="1" x14ac:dyDescent="0.2">
      <c r="B50" s="127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21"/>
      <c r="AI50" s="123"/>
      <c r="AJ50" s="124"/>
      <c r="AK50" s="12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128" t="str">
        <f>IF(AH51=0,"",AH52/AH51)</f>
        <v/>
      </c>
      <c r="AJ51" s="73">
        <f>AJ42+AH51</f>
        <v>0</v>
      </c>
      <c r="AK51" s="130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129"/>
      <c r="AJ52" s="25">
        <f>AJ43+AH52</f>
        <v>0</v>
      </c>
      <c r="AK52" s="131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1">
        <f>IF(AP57&gt;$K$6,"",YEAR(AP57))</f>
        <v>2025</v>
      </c>
      <c r="R54" s="91"/>
      <c r="S54" s="91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5" t="s">
        <v>7</v>
      </c>
      <c r="AI54" s="106"/>
      <c r="AJ54" s="111" t="s">
        <v>6</v>
      </c>
      <c r="AK54" s="112"/>
      <c r="AO54" s="26">
        <f>AP48+31</f>
        <v>45779</v>
      </c>
      <c r="AP54" s="2">
        <f>YEAR(AO54)</f>
        <v>2025</v>
      </c>
    </row>
    <row r="55" spans="2:42" ht="13.5" customHeight="1" x14ac:dyDescent="0.15">
      <c r="B55" s="35" t="s">
        <v>0</v>
      </c>
      <c r="C55" s="117">
        <f>IF(AP57&gt;$K$6,"",MONTH(AP57))</f>
        <v>5</v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9"/>
      <c r="AH55" s="107"/>
      <c r="AI55" s="108"/>
      <c r="AJ55" s="113"/>
      <c r="AK55" s="114"/>
      <c r="AP55" s="2">
        <f>MONTH(AO54)</f>
        <v>5</v>
      </c>
    </row>
    <row r="56" spans="2:42" x14ac:dyDescent="0.15">
      <c r="B56" s="36" t="s">
        <v>1</v>
      </c>
      <c r="C56" s="32">
        <f>IF($AP57&lt;$D$6,"",IF($AP57&gt;$K$6,"",($AP57)))</f>
        <v>45778</v>
      </c>
      <c r="D56" s="32">
        <f>IF($AP57+1&lt;$D$6,"",IF($AP57+1&gt;$K$6,"",($AP57+1)))</f>
        <v>45779</v>
      </c>
      <c r="E56" s="32">
        <f>IF($AP57+2&lt;$D$6,"",IF($AP57+2&gt;$K$6,"",($AP57+2)))</f>
        <v>45780</v>
      </c>
      <c r="F56" s="32">
        <f>IF($AP57+3&lt;$D$6,"",IF($AP57+3&gt;$K$6,"",($AP57+3)))</f>
        <v>45781</v>
      </c>
      <c r="G56" s="32">
        <f>IF($AP57+4&lt;$D$6,"",IF($AP57+4&gt;$K$6,"",($AP57+4)))</f>
        <v>45782</v>
      </c>
      <c r="H56" s="32">
        <f>IF($AP57+5&lt;$D$6,"",IF($AP57+5&gt;$K$6,"",($AP57+5)))</f>
        <v>45783</v>
      </c>
      <c r="I56" s="32">
        <f>IF($AP57+6&lt;$D$6,"",IF($AP57+6&gt;$K$6,"",($AP57+6)))</f>
        <v>45784</v>
      </c>
      <c r="J56" s="32">
        <f>IF($AP57+7&lt;$D$6,"",IF($AP57+7&gt;$K$6,"",($AP57+7)))</f>
        <v>45785</v>
      </c>
      <c r="K56" s="32">
        <f>IF($AP57+8&lt;$D$6,"",IF($AP57+8&gt;$K$6,"",($AP57+8)))</f>
        <v>45786</v>
      </c>
      <c r="L56" s="32">
        <f>IF($AP57+9&lt;$D$6,"",IF($AP57+9&gt;$K$6,"",($AP57+9)))</f>
        <v>45787</v>
      </c>
      <c r="M56" s="32">
        <f>IF($AP57+10&lt;$D$6,"",IF($AP57+10&gt;$K$6,"",($AP57+10)))</f>
        <v>45788</v>
      </c>
      <c r="N56" s="32">
        <f>IF($AP57+11&lt;$D$6,"",IF($AP57+11&gt;$K$6,"",($AP57+11)))</f>
        <v>45789</v>
      </c>
      <c r="O56" s="32">
        <f>IF($AP57+12&lt;$D$6,"",IF($AP57+12&gt;$K$6,"",($AP57+12)))</f>
        <v>45790</v>
      </c>
      <c r="P56" s="32">
        <f>IF($AP57+13&lt;$D$6,"",IF($AP57+13&gt;$K$6,"",($AP57+13)))</f>
        <v>45791</v>
      </c>
      <c r="Q56" s="32">
        <f>IF($AP57+14&lt;$D$6,"",IF($AP57+14&gt;$K$6,"",($AP57+14)))</f>
        <v>45792</v>
      </c>
      <c r="R56" s="32">
        <f>IF($AP57+15&lt;$D$6,"",IF($AP57+15&gt;$K$6,"",($AP57+15)))</f>
        <v>45793</v>
      </c>
      <c r="S56" s="32">
        <f>IF($AP57+16&lt;$D$6,"",IF($AP57+16&gt;$K$6,"",($AP57+16)))</f>
        <v>45794</v>
      </c>
      <c r="T56" s="32">
        <f>IF($AP57+17&lt;$D$6,"",IF($AP57+17&gt;$K$6,"",($AP57+17)))</f>
        <v>45795</v>
      </c>
      <c r="U56" s="32">
        <f>IF($AP57+18&lt;$D$6,"",IF($AP57+18&gt;$K$6,"",($AP57+18)))</f>
        <v>45796</v>
      </c>
      <c r="V56" s="32">
        <f>IF($AP57+19&lt;$D$6,"",IF($AP57+19&gt;$K$6,"",($AP57+19)))</f>
        <v>45797</v>
      </c>
      <c r="W56" s="32">
        <f>IF($AP57+20&lt;$D$6,"",IF($AP57+20&gt;$K$6,"",($AP57+20)))</f>
        <v>45798</v>
      </c>
      <c r="X56" s="32">
        <f>IF($AP57+21&lt;$D$6,"",IF($AP57+21&gt;$K$6,"",($AP57+21)))</f>
        <v>45799</v>
      </c>
      <c r="Y56" s="32">
        <f>IF($AP57+22&lt;$D$6,"",IF($AP57+22&gt;$K$6,"",($AP57+22)))</f>
        <v>45800</v>
      </c>
      <c r="Z56" s="32">
        <f>IF($AP57+23&lt;$D$6,"",IF($AP57+23&gt;$K$6,"",($AP57+23)))</f>
        <v>45801</v>
      </c>
      <c r="AA56" s="32">
        <f>IF($AP57+24&lt;$D$6,"",IF($AP57+24&gt;$K$6,"",($AP57+24)))</f>
        <v>45802</v>
      </c>
      <c r="AB56" s="32">
        <f>IF($AP57+25&lt;$D$6,"",IF($AP57+25&gt;$K$6,"",($AP57+25)))</f>
        <v>45803</v>
      </c>
      <c r="AC56" s="32">
        <f>IF($AP57+26&lt;$D$6,"",IF($AP57+26&gt;$K$6,"",($AP57+26)))</f>
        <v>45804</v>
      </c>
      <c r="AD56" s="32">
        <f>IF($AP57+27&lt;$D$6,"",IF($AP57+27&gt;$K$6,"",($AP57+27)))</f>
        <v>45805</v>
      </c>
      <c r="AE56" s="32">
        <f>IF($AP57+28="","",IF(DAY($AP57+28)&lt;4,"",IF($AP57+28&lt;$D$6,"",IF($AP57+28&gt;$K$6,"",($AP57+28)))))</f>
        <v>45806</v>
      </c>
      <c r="AF56" s="32">
        <f>IF($AP57+29="","",IF(DAY($AP57+29)&lt;4,"",IF($AP57+29&lt;$D$6,"",IF($AP57+29&gt;$K$6,"",($AP57+29)))))</f>
        <v>45807</v>
      </c>
      <c r="AG56" s="32">
        <f>IF($AP57+30="","",IF(DAY($AP57+30)&lt;4,"",IF($AP57+30&lt;$D$6,"",IF($AP57+30&gt;$K$6,"",($AP57+30)))))</f>
        <v>45808</v>
      </c>
      <c r="AH56" s="109"/>
      <c r="AI56" s="110"/>
      <c r="AJ56" s="115"/>
      <c r="AK56" s="116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45778</v>
      </c>
      <c r="D57" s="14">
        <f>IF($AP57+1&lt;$D$6,"",IF($AP57+1&gt;$K$6,"",($AP57+1)))</f>
        <v>45779</v>
      </c>
      <c r="E57" s="14">
        <f>IF($AP57+2&lt;$D$6,"",IF($AP57+2&gt;$K$6,"",($AP57+2)))</f>
        <v>45780</v>
      </c>
      <c r="F57" s="14">
        <f>IF($AP57+3&lt;$D$6,"",IF($AP57+3&gt;$K$6,"",($AP57+3)))</f>
        <v>45781</v>
      </c>
      <c r="G57" s="14">
        <f>IF($AP57+4&lt;$D$6,"",IF($AP57+4&gt;$K$6,"",($AP57+4)))</f>
        <v>45782</v>
      </c>
      <c r="H57" s="14">
        <f>IF($AP57+5&lt;$D$6,"",IF($AP57+5&gt;$K$6,"",($AP57+5)))</f>
        <v>45783</v>
      </c>
      <c r="I57" s="14">
        <f>IF($AP57+6&lt;$D$6,"",IF($AP57+6&gt;$K$6,"",($AP57+6)))</f>
        <v>45784</v>
      </c>
      <c r="J57" s="14">
        <f>IF($AP57+7&lt;$D$6,"",IF($AP57+7&gt;$K$6,"",($AP57+7)))</f>
        <v>45785</v>
      </c>
      <c r="K57" s="14">
        <f>IF($AP57+8&lt;$D$6,"",IF($AP57+8&gt;$K$6,"",($AP57+8)))</f>
        <v>45786</v>
      </c>
      <c r="L57" s="14">
        <f>IF($AP57+9&lt;$D$6,"",IF($AP57+9&gt;$K$6,"",($AP57+9)))</f>
        <v>45787</v>
      </c>
      <c r="M57" s="14">
        <f>IF($AP57+10&lt;$D$6,"",IF($AP57+10&gt;$K$6,"",($AP57+10)))</f>
        <v>45788</v>
      </c>
      <c r="N57" s="14">
        <f>IF($AP57+11&lt;$D$6,"",IF($AP57+11&gt;$K$6,"",($AP57+11)))</f>
        <v>45789</v>
      </c>
      <c r="O57" s="14">
        <f>IF($AP57+12&lt;$D$6,"",IF($AP57+12&gt;$K$6,"",($AP57+12)))</f>
        <v>45790</v>
      </c>
      <c r="P57" s="14">
        <f>IF($AP57+13&lt;$D$6,"",IF($AP57+13&gt;$K$6,"",($AP57+13)))</f>
        <v>45791</v>
      </c>
      <c r="Q57" s="14">
        <f>IF($AP57+14&lt;$D$6,"",IF($AP57+14&gt;$K$6,"",($AP57+14)))</f>
        <v>45792</v>
      </c>
      <c r="R57" s="14">
        <f>IF($AP57+15&lt;$D$6,"",IF($AP57+15&gt;$K$6,"",($AP57+15)))</f>
        <v>45793</v>
      </c>
      <c r="S57" s="14">
        <f>IF($AP57+16&lt;$D$6,"",IF($AP57+16&gt;$K$6,"",($AP57+16)))</f>
        <v>45794</v>
      </c>
      <c r="T57" s="14">
        <f>IF($AP57+17&lt;$D$6,"",IF($AP57+17&gt;$K$6,"",($AP57+17)))</f>
        <v>45795</v>
      </c>
      <c r="U57" s="14">
        <f>IF($AP57+18&lt;$D$6,"",IF($AP57+18&gt;$K$6,"",($AP57+18)))</f>
        <v>45796</v>
      </c>
      <c r="V57" s="14">
        <f>IF($AP57+19&lt;$D$6,"",IF($AP57+19&gt;$K$6,"",($AP57+19)))</f>
        <v>45797</v>
      </c>
      <c r="W57" s="14">
        <f>IF($AP57+20&lt;$D$6,"",IF($AP57+20&gt;$K$6,"",($AP57+20)))</f>
        <v>45798</v>
      </c>
      <c r="X57" s="14">
        <f>IF($AP57+21&lt;$D$6,"",IF($AP57+21&gt;$K$6,"",($AP57+21)))</f>
        <v>45799</v>
      </c>
      <c r="Y57" s="14">
        <f>IF($AP57+22&lt;$D$6,"",IF($AP57+22&gt;$K$6,"",($AP57+22)))</f>
        <v>45800</v>
      </c>
      <c r="Z57" s="14">
        <f>IF($AP57+23&lt;$D$6,"",IF($AP57+23&gt;$K$6,"",($AP57+23)))</f>
        <v>45801</v>
      </c>
      <c r="AA57" s="14">
        <f>IF($AP57+24&lt;$D$6,"",IF($AP57+24&gt;$K$6,"",($AP57+24)))</f>
        <v>45802</v>
      </c>
      <c r="AB57" s="14">
        <f>IF($AP57+25&lt;$D$6,"",IF($AP57+25&gt;$K$6,"",($AP57+25)))</f>
        <v>45803</v>
      </c>
      <c r="AC57" s="14">
        <f>IF($AP57+26&lt;$D$6,"",IF($AP57+26&gt;$K$6,"",($AP57+26)))</f>
        <v>45804</v>
      </c>
      <c r="AD57" s="14">
        <f>IF($AP57+27&lt;$D$6,"",IF($AP57+27&gt;$K$6,"",($AP57+27)))</f>
        <v>45805</v>
      </c>
      <c r="AE57" s="14">
        <f>IF($AP57+28="","",IF(DAY($AP57+28)&lt;4,"",IF($AP57+28&lt;$D$6,"",IF($AP57+28&gt;$K$6,"",($AP57+28)))))</f>
        <v>45806</v>
      </c>
      <c r="AF57" s="14">
        <f>IF($AP57+29="","",IF(DAY($AP57+29)&lt;4,"",IF($AP57+29&lt;$D$6,"",IF($AP57+29&gt;$K$6,"",($AP57+29)))))</f>
        <v>45807</v>
      </c>
      <c r="AG57" s="14">
        <f>IF($AP57+30="","",IF(DAY($AP57+30)&lt;4,"",IF($AP57+30&lt;$D$6,"",IF($AP57+30&gt;$K$6,"",($AP57+30)))))</f>
        <v>45808</v>
      </c>
      <c r="AH57" s="120" t="s">
        <v>5</v>
      </c>
      <c r="AI57" s="122" t="s">
        <v>46</v>
      </c>
      <c r="AJ57" s="124" t="s">
        <v>5</v>
      </c>
      <c r="AK57" s="125" t="s">
        <v>46</v>
      </c>
      <c r="AP57" s="26">
        <f>DATE(AP54,AP55,AP56)</f>
        <v>45778</v>
      </c>
    </row>
    <row r="58" spans="2:42" ht="28.5" customHeight="1" x14ac:dyDescent="0.15">
      <c r="B58" s="126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21"/>
      <c r="AI58" s="123"/>
      <c r="AJ58" s="124"/>
      <c r="AK58" s="125"/>
    </row>
    <row r="59" spans="2:42" s="20" customFormat="1" ht="28.5" customHeight="1" thickBot="1" x14ac:dyDescent="0.2">
      <c r="B59" s="127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21"/>
      <c r="AI59" s="123"/>
      <c r="AJ59" s="124"/>
      <c r="AK59" s="12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128" t="str">
        <f>IF(AH60=0,"",AH61/AH60)</f>
        <v/>
      </c>
      <c r="AJ60" s="73">
        <f>AJ51+AH60</f>
        <v>0</v>
      </c>
      <c r="AK60" s="130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129"/>
      <c r="AJ61" s="25">
        <f>AJ52+AH61</f>
        <v>0</v>
      </c>
      <c r="AK61" s="131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91">
        <f>IF(AP66&gt;$K$6,"",YEAR(AP66))</f>
        <v>2025</v>
      </c>
      <c r="R63" s="91"/>
      <c r="S63" s="91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5" t="s">
        <v>7</v>
      </c>
      <c r="AI63" s="106"/>
      <c r="AJ63" s="111" t="s">
        <v>6</v>
      </c>
      <c r="AK63" s="112"/>
      <c r="AO63" s="26">
        <f>AP57+31</f>
        <v>45809</v>
      </c>
      <c r="AP63" s="2">
        <f>YEAR(AO63)</f>
        <v>2025</v>
      </c>
    </row>
    <row r="64" spans="2:42" ht="13.5" customHeight="1" x14ac:dyDescent="0.15">
      <c r="B64" s="35" t="s">
        <v>0</v>
      </c>
      <c r="C64" s="117">
        <f>IF(AP66&gt;$K$6,"",MONTH(AP66))</f>
        <v>6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9"/>
      <c r="AH64" s="107"/>
      <c r="AI64" s="108"/>
      <c r="AJ64" s="113"/>
      <c r="AK64" s="114"/>
      <c r="AP64" s="2">
        <f>MONTH(AO63)</f>
        <v>6</v>
      </c>
    </row>
    <row r="65" spans="2:42" x14ac:dyDescent="0.15">
      <c r="B65" s="36" t="s">
        <v>1</v>
      </c>
      <c r="C65" s="32">
        <f>IF($AP66&lt;$D$6,"",IF($AP66&gt;$K$6,"",($AP66)))</f>
        <v>45809</v>
      </c>
      <c r="D65" s="32">
        <f>IF($AP66+1&lt;$D$6,"",IF($AP66+1&gt;$K$6,"",($AP66+1)))</f>
        <v>45810</v>
      </c>
      <c r="E65" s="32">
        <f>IF($AP66+2&lt;$D$6,"",IF($AP66+2&gt;$K$6,"",($AP66+2)))</f>
        <v>45811</v>
      </c>
      <c r="F65" s="32">
        <f>IF($AP66+3&lt;$D$6,"",IF($AP66+3&gt;$K$6,"",($AP66+3)))</f>
        <v>45812</v>
      </c>
      <c r="G65" s="32">
        <f>IF($AP66+4&lt;$D$6,"",IF($AP66+4&gt;$K$6,"",($AP66+4)))</f>
        <v>45813</v>
      </c>
      <c r="H65" s="32">
        <f>IF($AP66+5&lt;$D$6,"",IF($AP66+5&gt;$K$6,"",($AP66+5)))</f>
        <v>45814</v>
      </c>
      <c r="I65" s="32">
        <f>IF($AP66+6&lt;$D$6,"",IF($AP66+6&gt;$K$6,"",($AP66+6)))</f>
        <v>45815</v>
      </c>
      <c r="J65" s="32">
        <f>IF($AP66+7&lt;$D$6,"",IF($AP66+7&gt;$K$6,"",($AP66+7)))</f>
        <v>45816</v>
      </c>
      <c r="K65" s="32">
        <f>IF($AP66+8&lt;$D$6,"",IF($AP66+8&gt;$K$6,"",($AP66+8)))</f>
        <v>45817</v>
      </c>
      <c r="L65" s="32">
        <f>IF($AP66+9&lt;$D$6,"",IF($AP66+9&gt;$K$6,"",($AP66+9)))</f>
        <v>45818</v>
      </c>
      <c r="M65" s="32">
        <f>IF($AP66+10&lt;$D$6,"",IF($AP66+10&gt;$K$6,"",($AP66+10)))</f>
        <v>45819</v>
      </c>
      <c r="N65" s="32">
        <f>IF($AP66+11&lt;$D$6,"",IF($AP66+11&gt;$K$6,"",($AP66+11)))</f>
        <v>45820</v>
      </c>
      <c r="O65" s="32">
        <f>IF($AP66+12&lt;$D$6,"",IF($AP66+12&gt;$K$6,"",($AP66+12)))</f>
        <v>45821</v>
      </c>
      <c r="P65" s="32">
        <f>IF($AP66+13&lt;$D$6,"",IF($AP66+13&gt;$K$6,"",($AP66+13)))</f>
        <v>45822</v>
      </c>
      <c r="Q65" s="32">
        <f>IF($AP66+14&lt;$D$6,"",IF($AP66+14&gt;$K$6,"",($AP66+14)))</f>
        <v>45823</v>
      </c>
      <c r="R65" s="32">
        <f>IF($AP66+15&lt;$D$6,"",IF($AP66+15&gt;$K$6,"",($AP66+15)))</f>
        <v>45824</v>
      </c>
      <c r="S65" s="32">
        <f>IF($AP66+16&lt;$D$6,"",IF($AP66+16&gt;$K$6,"",($AP66+16)))</f>
        <v>45825</v>
      </c>
      <c r="T65" s="32">
        <f>IF($AP66+17&lt;$D$6,"",IF($AP66+17&gt;$K$6,"",($AP66+17)))</f>
        <v>45826</v>
      </c>
      <c r="U65" s="32">
        <f>IF($AP66+18&lt;$D$6,"",IF($AP66+18&gt;$K$6,"",($AP66+18)))</f>
        <v>45827</v>
      </c>
      <c r="V65" s="32">
        <f>IF($AP66+19&lt;$D$6,"",IF($AP66+19&gt;$K$6,"",($AP66+19)))</f>
        <v>45828</v>
      </c>
      <c r="W65" s="32">
        <f>IF($AP66+20&lt;$D$6,"",IF($AP66+20&gt;$K$6,"",($AP66+20)))</f>
        <v>45829</v>
      </c>
      <c r="X65" s="32">
        <f>IF($AP66+21&lt;$D$6,"",IF($AP66+21&gt;$K$6,"",($AP66+21)))</f>
        <v>45830</v>
      </c>
      <c r="Y65" s="32">
        <f>IF($AP66+22&lt;$D$6,"",IF($AP66+22&gt;$K$6,"",($AP66+22)))</f>
        <v>45831</v>
      </c>
      <c r="Z65" s="32">
        <f>IF($AP66+23&lt;$D$6,"",IF($AP66+23&gt;$K$6,"",($AP66+23)))</f>
        <v>45832</v>
      </c>
      <c r="AA65" s="32">
        <f>IF($AP66+24&lt;$D$6,"",IF($AP66+24&gt;$K$6,"",($AP66+24)))</f>
        <v>45833</v>
      </c>
      <c r="AB65" s="32">
        <f>IF($AP66+25&lt;$D$6,"",IF($AP66+25&gt;$K$6,"",($AP66+25)))</f>
        <v>45834</v>
      </c>
      <c r="AC65" s="32">
        <f>IF($AP66+26&lt;$D$6,"",IF($AP66+26&gt;$K$6,"",($AP66+26)))</f>
        <v>45835</v>
      </c>
      <c r="AD65" s="32">
        <f>IF($AP66+27&lt;$D$6,"",IF($AP66+27&gt;$K$6,"",($AP66+27)))</f>
        <v>45836</v>
      </c>
      <c r="AE65" s="32">
        <f>IF($AP66+28="","",IF(DAY($AP66+28)&lt;4,"",IF($AP66+28&lt;$D$6,"",IF($AP66+28&gt;$K$6,"",($AP66+28)))))</f>
        <v>45837</v>
      </c>
      <c r="AF65" s="32">
        <f>IF($AP66+29="","",IF(DAY($AP66+29)&lt;4,"",IF($AP66+29&lt;$D$6,"",IF($AP66+29&gt;$K$6,"",($AP66+29)))))</f>
        <v>45838</v>
      </c>
      <c r="AG65" s="32" t="str">
        <f>IF($AP66+30="","",IF(DAY($AP66+30)&lt;4,"",IF($AP66+30&lt;$D$6,"",IF($AP66+30&gt;$K$6,"",($AP66+30)))))</f>
        <v/>
      </c>
      <c r="AH65" s="109"/>
      <c r="AI65" s="110"/>
      <c r="AJ65" s="115"/>
      <c r="AK65" s="116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45809</v>
      </c>
      <c r="D66" s="14">
        <f>IF($AP66+1&lt;$D$6,"",IF($AP66+1&gt;$K$6,"",($AP66+1)))</f>
        <v>45810</v>
      </c>
      <c r="E66" s="14">
        <f>IF($AP66+2&lt;$D$6,"",IF($AP66+2&gt;$K$6,"",($AP66+2)))</f>
        <v>45811</v>
      </c>
      <c r="F66" s="14">
        <f>IF($AP66+3&lt;$D$6,"",IF($AP66+3&gt;$K$6,"",($AP66+3)))</f>
        <v>45812</v>
      </c>
      <c r="G66" s="14">
        <f>IF($AP66+4&lt;$D$6,"",IF($AP66+4&gt;$K$6,"",($AP66+4)))</f>
        <v>45813</v>
      </c>
      <c r="H66" s="14">
        <f>IF($AP66+5&lt;$D$6,"",IF($AP66+5&gt;$K$6,"",($AP66+5)))</f>
        <v>45814</v>
      </c>
      <c r="I66" s="14">
        <f>IF($AP66+6&lt;$D$6,"",IF($AP66+6&gt;$K$6,"",($AP66+6)))</f>
        <v>45815</v>
      </c>
      <c r="J66" s="14">
        <f>IF($AP66+7&lt;$D$6,"",IF($AP66+7&gt;$K$6,"",($AP66+7)))</f>
        <v>45816</v>
      </c>
      <c r="K66" s="14">
        <f>IF($AP66+8&lt;$D$6,"",IF($AP66+8&gt;$K$6,"",($AP66+8)))</f>
        <v>45817</v>
      </c>
      <c r="L66" s="14">
        <f>IF($AP66+9&lt;$D$6,"",IF($AP66+9&gt;$K$6,"",($AP66+9)))</f>
        <v>45818</v>
      </c>
      <c r="M66" s="14">
        <f>IF($AP66+10&lt;$D$6,"",IF($AP66+10&gt;$K$6,"",($AP66+10)))</f>
        <v>45819</v>
      </c>
      <c r="N66" s="14">
        <f>IF($AP66+11&lt;$D$6,"",IF($AP66+11&gt;$K$6,"",($AP66+11)))</f>
        <v>45820</v>
      </c>
      <c r="O66" s="14">
        <f>IF($AP66+12&lt;$D$6,"",IF($AP66+12&gt;$K$6,"",($AP66+12)))</f>
        <v>45821</v>
      </c>
      <c r="P66" s="14">
        <f>IF($AP66+13&lt;$D$6,"",IF($AP66+13&gt;$K$6,"",($AP66+13)))</f>
        <v>45822</v>
      </c>
      <c r="Q66" s="14">
        <f>IF($AP66+14&lt;$D$6,"",IF($AP66+14&gt;$K$6,"",($AP66+14)))</f>
        <v>45823</v>
      </c>
      <c r="R66" s="14">
        <f>IF($AP66+15&lt;$D$6,"",IF($AP66+15&gt;$K$6,"",($AP66+15)))</f>
        <v>45824</v>
      </c>
      <c r="S66" s="14">
        <f>IF($AP66+16&lt;$D$6,"",IF($AP66+16&gt;$K$6,"",($AP66+16)))</f>
        <v>45825</v>
      </c>
      <c r="T66" s="14">
        <f>IF($AP66+17&lt;$D$6,"",IF($AP66+17&gt;$K$6,"",($AP66+17)))</f>
        <v>45826</v>
      </c>
      <c r="U66" s="14">
        <f>IF($AP66+18&lt;$D$6,"",IF($AP66+18&gt;$K$6,"",($AP66+18)))</f>
        <v>45827</v>
      </c>
      <c r="V66" s="14">
        <f>IF($AP66+19&lt;$D$6,"",IF($AP66+19&gt;$K$6,"",($AP66+19)))</f>
        <v>45828</v>
      </c>
      <c r="W66" s="14">
        <f>IF($AP66+20&lt;$D$6,"",IF($AP66+20&gt;$K$6,"",($AP66+20)))</f>
        <v>45829</v>
      </c>
      <c r="X66" s="14">
        <f>IF($AP66+21&lt;$D$6,"",IF($AP66+21&gt;$K$6,"",($AP66+21)))</f>
        <v>45830</v>
      </c>
      <c r="Y66" s="14">
        <f>IF($AP66+22&lt;$D$6,"",IF($AP66+22&gt;$K$6,"",($AP66+22)))</f>
        <v>45831</v>
      </c>
      <c r="Z66" s="14">
        <f>IF($AP66+23&lt;$D$6,"",IF($AP66+23&gt;$K$6,"",($AP66+23)))</f>
        <v>45832</v>
      </c>
      <c r="AA66" s="14">
        <f>IF($AP66+24&lt;$D$6,"",IF($AP66+24&gt;$K$6,"",($AP66+24)))</f>
        <v>45833</v>
      </c>
      <c r="AB66" s="14">
        <f>IF($AP66+25&lt;$D$6,"",IF($AP66+25&gt;$K$6,"",($AP66+25)))</f>
        <v>45834</v>
      </c>
      <c r="AC66" s="14">
        <f>IF($AP66+26&lt;$D$6,"",IF($AP66+26&gt;$K$6,"",($AP66+26)))</f>
        <v>45835</v>
      </c>
      <c r="AD66" s="14">
        <f>IF($AP66+27&lt;$D$6,"",IF($AP66+27&gt;$K$6,"",($AP66+27)))</f>
        <v>45836</v>
      </c>
      <c r="AE66" s="14">
        <f>IF($AP66+28="","",IF(DAY($AP66+28)&lt;4,"",IF($AP66+28&lt;$D$6,"",IF($AP66+28&gt;$K$6,"",($AP66+28)))))</f>
        <v>45837</v>
      </c>
      <c r="AF66" s="14">
        <f>IF($AP66+29="","",IF(DAY($AP66+29)&lt;4,"",IF($AP66+29&lt;$D$6,"",IF($AP66+29&gt;$K$6,"",($AP66+29)))))</f>
        <v>45838</v>
      </c>
      <c r="AG66" s="14" t="str">
        <f>IF($AP66+30="","",IF(DAY($AP66+30)&lt;4,"",IF($AP66+30&lt;$D$6,"",IF($AP66+30&gt;$K$6,"",($AP66+30)))))</f>
        <v/>
      </c>
      <c r="AH66" s="120" t="s">
        <v>5</v>
      </c>
      <c r="AI66" s="122" t="s">
        <v>46</v>
      </c>
      <c r="AJ66" s="124" t="s">
        <v>5</v>
      </c>
      <c r="AK66" s="125" t="s">
        <v>46</v>
      </c>
      <c r="AP66" s="26">
        <f>DATE(AP63,AP64,AP65)</f>
        <v>45809</v>
      </c>
    </row>
    <row r="67" spans="2:42" ht="28.5" customHeight="1" x14ac:dyDescent="0.15">
      <c r="B67" s="126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21"/>
      <c r="AI67" s="123"/>
      <c r="AJ67" s="124"/>
      <c r="AK67" s="125"/>
    </row>
    <row r="68" spans="2:42" s="20" customFormat="1" ht="28.5" customHeight="1" thickBot="1" x14ac:dyDescent="0.2">
      <c r="B68" s="127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21"/>
      <c r="AI68" s="123"/>
      <c r="AJ68" s="124"/>
      <c r="AK68" s="12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128" t="str">
        <f>IF(AH69=0,"",AH70/AH69)</f>
        <v/>
      </c>
      <c r="AJ69" s="73">
        <f>AJ60+AH69</f>
        <v>0</v>
      </c>
      <c r="AK69" s="130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129"/>
      <c r="AJ70" s="25">
        <f>AJ61+AH70</f>
        <v>0</v>
      </c>
      <c r="AK70" s="131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91">
        <f>IF(AP75&gt;$K$6,"",YEAR(AP75))</f>
        <v>2025</v>
      </c>
      <c r="R72" s="91"/>
      <c r="S72" s="91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5" t="s">
        <v>7</v>
      </c>
      <c r="AI72" s="106"/>
      <c r="AJ72" s="111" t="s">
        <v>6</v>
      </c>
      <c r="AK72" s="112"/>
      <c r="AO72" s="26">
        <f>AP66+31</f>
        <v>45840</v>
      </c>
      <c r="AP72" s="2">
        <f>YEAR(AO72)</f>
        <v>2025</v>
      </c>
    </row>
    <row r="73" spans="2:42" x14ac:dyDescent="0.15">
      <c r="B73" s="35" t="s">
        <v>0</v>
      </c>
      <c r="C73" s="117">
        <f>IF(AP75&gt;$K$6,"",MONTH(AP75))</f>
        <v>7</v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  <c r="AH73" s="107"/>
      <c r="AI73" s="108"/>
      <c r="AJ73" s="113"/>
      <c r="AK73" s="114"/>
      <c r="AP73" s="2">
        <f>MONTH(AO72)</f>
        <v>7</v>
      </c>
    </row>
    <row r="74" spans="2:42" x14ac:dyDescent="0.15">
      <c r="B74" s="36" t="s">
        <v>1</v>
      </c>
      <c r="C74" s="32">
        <f>IF($AP75&lt;$D$6,"",IF($AP75&gt;$K$6,"",($AP75)))</f>
        <v>45839</v>
      </c>
      <c r="D74" s="32">
        <f>IF($AP75+1&lt;$D$6,"",IF($AP75+1&gt;$K$6,"",($AP75+1)))</f>
        <v>45840</v>
      </c>
      <c r="E74" s="32">
        <f>IF($AP75+2&lt;$D$6,"",IF($AP75+2&gt;$K$6,"",($AP75+2)))</f>
        <v>45841</v>
      </c>
      <c r="F74" s="32">
        <f>IF($AP75+3&lt;$D$6,"",IF($AP75+3&gt;$K$6,"",($AP75+3)))</f>
        <v>45842</v>
      </c>
      <c r="G74" s="32">
        <f>IF($AP75+4&lt;$D$6,"",IF($AP75+4&gt;$K$6,"",($AP75+4)))</f>
        <v>45843</v>
      </c>
      <c r="H74" s="32">
        <f>IF($AP75+5&lt;$D$6,"",IF($AP75+5&gt;$K$6,"",($AP75+5)))</f>
        <v>45844</v>
      </c>
      <c r="I74" s="32">
        <f>IF($AP75+6&lt;$D$6,"",IF($AP75+6&gt;$K$6,"",($AP75+6)))</f>
        <v>45845</v>
      </c>
      <c r="J74" s="32">
        <f>IF($AP75+7&lt;$D$6,"",IF($AP75+7&gt;$K$6,"",($AP75+7)))</f>
        <v>45846</v>
      </c>
      <c r="K74" s="32">
        <f>IF($AP75+8&lt;$D$6,"",IF($AP75+8&gt;$K$6,"",($AP75+8)))</f>
        <v>45847</v>
      </c>
      <c r="L74" s="32">
        <f>IF($AP75+9&lt;$D$6,"",IF($AP75+9&gt;$K$6,"",($AP75+9)))</f>
        <v>45848</v>
      </c>
      <c r="M74" s="32">
        <f>IF($AP75+10&lt;$D$6,"",IF($AP75+10&gt;$K$6,"",($AP75+10)))</f>
        <v>45849</v>
      </c>
      <c r="N74" s="32">
        <f>IF($AP75+11&lt;$D$6,"",IF($AP75+11&gt;$K$6,"",($AP75+11)))</f>
        <v>45850</v>
      </c>
      <c r="O74" s="32">
        <f>IF($AP75+12&lt;$D$6,"",IF($AP75+12&gt;$K$6,"",($AP75+12)))</f>
        <v>45851</v>
      </c>
      <c r="P74" s="32">
        <f>IF($AP75+13&lt;$D$6,"",IF($AP75+13&gt;$K$6,"",($AP75+13)))</f>
        <v>45852</v>
      </c>
      <c r="Q74" s="32">
        <f>IF($AP75+14&lt;$D$6,"",IF($AP75+14&gt;$K$6,"",($AP75+14)))</f>
        <v>45853</v>
      </c>
      <c r="R74" s="32">
        <f>IF($AP75+15&lt;$D$6,"",IF($AP75+15&gt;$K$6,"",($AP75+15)))</f>
        <v>45854</v>
      </c>
      <c r="S74" s="32">
        <f>IF($AP75+16&lt;$D$6,"",IF($AP75+16&gt;$K$6,"",($AP75+16)))</f>
        <v>45855</v>
      </c>
      <c r="T74" s="32">
        <f>IF($AP75+17&lt;$D$6,"",IF($AP75+17&gt;$K$6,"",($AP75+17)))</f>
        <v>45856</v>
      </c>
      <c r="U74" s="32">
        <f>IF($AP75+18&lt;$D$6,"",IF($AP75+18&gt;$K$6,"",($AP75+18)))</f>
        <v>45857</v>
      </c>
      <c r="V74" s="32">
        <f>IF($AP75+19&lt;$D$6,"",IF($AP75+19&gt;$K$6,"",($AP75+19)))</f>
        <v>45858</v>
      </c>
      <c r="W74" s="32">
        <f>IF($AP75+20&lt;$D$6,"",IF($AP75+20&gt;$K$6,"",($AP75+20)))</f>
        <v>45859</v>
      </c>
      <c r="X74" s="32">
        <f>IF($AP75+21&lt;$D$6,"",IF($AP75+21&gt;$K$6,"",($AP75+21)))</f>
        <v>45860</v>
      </c>
      <c r="Y74" s="32">
        <f>IF($AP75+22&lt;$D$6,"",IF($AP75+22&gt;$K$6,"",($AP75+22)))</f>
        <v>45861</v>
      </c>
      <c r="Z74" s="32">
        <f>IF($AP75+23&lt;$D$6,"",IF($AP75+23&gt;$K$6,"",($AP75+23)))</f>
        <v>45862</v>
      </c>
      <c r="AA74" s="32">
        <f>IF($AP75+24&lt;$D$6,"",IF($AP75+24&gt;$K$6,"",($AP75+24)))</f>
        <v>45863</v>
      </c>
      <c r="AB74" s="32">
        <f>IF($AP75+25&lt;$D$6,"",IF($AP75+25&gt;$K$6,"",($AP75+25)))</f>
        <v>45864</v>
      </c>
      <c r="AC74" s="32">
        <f>IF($AP75+26&lt;$D$6,"",IF($AP75+26&gt;$K$6,"",($AP75+26)))</f>
        <v>45865</v>
      </c>
      <c r="AD74" s="32">
        <f>IF($AP75+27&lt;$D$6,"",IF($AP75+27&gt;$K$6,"",($AP75+27)))</f>
        <v>45866</v>
      </c>
      <c r="AE74" s="32">
        <f>IF($AP75+28="","",IF(DAY($AP75+28)&lt;4,"",IF($AP75+28&lt;$D$6,"",IF($AP75+28&gt;$K$6,"",($AP75+28)))))</f>
        <v>45867</v>
      </c>
      <c r="AF74" s="32">
        <f>IF($AP75+29="","",IF(DAY($AP75+29)&lt;4,"",IF($AP75+29&lt;$D$6,"",IF($AP75+29&gt;$K$6,"",($AP75+29)))))</f>
        <v>45868</v>
      </c>
      <c r="AG74" s="32">
        <f>IF($AP75+30="","",IF(DAY($AP75+30)&lt;4,"",IF($AP75+30&lt;$D$6,"",IF($AP75+30&gt;$K$6,"",($AP75+30)))))</f>
        <v>45869</v>
      </c>
      <c r="AH74" s="109"/>
      <c r="AI74" s="110"/>
      <c r="AJ74" s="115"/>
      <c r="AK74" s="116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45839</v>
      </c>
      <c r="D75" s="14">
        <f>IF($AP75+1&lt;$D$6,"",IF($AP75+1&gt;$K$6,"",($AP75+1)))</f>
        <v>45840</v>
      </c>
      <c r="E75" s="14">
        <f>IF($AP75+2&lt;$D$6,"",IF($AP75+2&gt;$K$6,"",($AP75+2)))</f>
        <v>45841</v>
      </c>
      <c r="F75" s="14">
        <f>IF($AP75+3&lt;$D$6,"",IF($AP75+3&gt;$K$6,"",($AP75+3)))</f>
        <v>45842</v>
      </c>
      <c r="G75" s="14">
        <f>IF($AP75+4&lt;$D$6,"",IF($AP75+4&gt;$K$6,"",($AP75+4)))</f>
        <v>45843</v>
      </c>
      <c r="H75" s="14">
        <f>IF($AP75+5&lt;$D$6,"",IF($AP75+5&gt;$K$6,"",($AP75+5)))</f>
        <v>45844</v>
      </c>
      <c r="I75" s="14">
        <f>IF($AP75+6&lt;$D$6,"",IF($AP75+6&gt;$K$6,"",($AP75+6)))</f>
        <v>45845</v>
      </c>
      <c r="J75" s="14">
        <f>IF($AP75+7&lt;$D$6,"",IF($AP75+7&gt;$K$6,"",($AP75+7)))</f>
        <v>45846</v>
      </c>
      <c r="K75" s="14">
        <f>IF($AP75+8&lt;$D$6,"",IF($AP75+8&gt;$K$6,"",($AP75+8)))</f>
        <v>45847</v>
      </c>
      <c r="L75" s="14">
        <f>IF($AP75+9&lt;$D$6,"",IF($AP75+9&gt;$K$6,"",($AP75+9)))</f>
        <v>45848</v>
      </c>
      <c r="M75" s="14">
        <f>IF($AP75+10&lt;$D$6,"",IF($AP75+10&gt;$K$6,"",($AP75+10)))</f>
        <v>45849</v>
      </c>
      <c r="N75" s="14">
        <f>IF($AP75+11&lt;$D$6,"",IF($AP75+11&gt;$K$6,"",($AP75+11)))</f>
        <v>45850</v>
      </c>
      <c r="O75" s="14">
        <f>IF($AP75+12&lt;$D$6,"",IF($AP75+12&gt;$K$6,"",($AP75+12)))</f>
        <v>45851</v>
      </c>
      <c r="P75" s="14">
        <f>IF($AP75+13&lt;$D$6,"",IF($AP75+13&gt;$K$6,"",($AP75+13)))</f>
        <v>45852</v>
      </c>
      <c r="Q75" s="14">
        <f>IF($AP75+14&lt;$D$6,"",IF($AP75+14&gt;$K$6,"",($AP75+14)))</f>
        <v>45853</v>
      </c>
      <c r="R75" s="14">
        <f>IF($AP75+15&lt;$D$6,"",IF($AP75+15&gt;$K$6,"",($AP75+15)))</f>
        <v>45854</v>
      </c>
      <c r="S75" s="14">
        <f>IF($AP75+16&lt;$D$6,"",IF($AP75+16&gt;$K$6,"",($AP75+16)))</f>
        <v>45855</v>
      </c>
      <c r="T75" s="14">
        <f>IF($AP75+17&lt;$D$6,"",IF($AP75+17&gt;$K$6,"",($AP75+17)))</f>
        <v>45856</v>
      </c>
      <c r="U75" s="14">
        <f>IF($AP75+18&lt;$D$6,"",IF($AP75+18&gt;$K$6,"",($AP75+18)))</f>
        <v>45857</v>
      </c>
      <c r="V75" s="14">
        <f>IF($AP75+19&lt;$D$6,"",IF($AP75+19&gt;$K$6,"",($AP75+19)))</f>
        <v>45858</v>
      </c>
      <c r="W75" s="14">
        <f>IF($AP75+20&lt;$D$6,"",IF($AP75+20&gt;$K$6,"",($AP75+20)))</f>
        <v>45859</v>
      </c>
      <c r="X75" s="14">
        <f>IF($AP75+21&lt;$D$6,"",IF($AP75+21&gt;$K$6,"",($AP75+21)))</f>
        <v>45860</v>
      </c>
      <c r="Y75" s="14">
        <f>IF($AP75+22&lt;$D$6,"",IF($AP75+22&gt;$K$6,"",($AP75+22)))</f>
        <v>45861</v>
      </c>
      <c r="Z75" s="14">
        <f>IF($AP75+23&lt;$D$6,"",IF($AP75+23&gt;$K$6,"",($AP75+23)))</f>
        <v>45862</v>
      </c>
      <c r="AA75" s="14">
        <f>IF($AP75+24&lt;$D$6,"",IF($AP75+24&gt;$K$6,"",($AP75+24)))</f>
        <v>45863</v>
      </c>
      <c r="AB75" s="14">
        <f>IF($AP75+25&lt;$D$6,"",IF($AP75+25&gt;$K$6,"",($AP75+25)))</f>
        <v>45864</v>
      </c>
      <c r="AC75" s="14">
        <f>IF($AP75+26&lt;$D$6,"",IF($AP75+26&gt;$K$6,"",($AP75+26)))</f>
        <v>45865</v>
      </c>
      <c r="AD75" s="14">
        <f>IF($AP75+27&lt;$D$6,"",IF($AP75+27&gt;$K$6,"",($AP75+27)))</f>
        <v>45866</v>
      </c>
      <c r="AE75" s="14">
        <f>IF($AP75+28="","",IF(DAY($AP75+28)&lt;4,"",IF($AP75+28&lt;$D$6,"",IF($AP75+28&gt;$K$6,"",($AP75+28)))))</f>
        <v>45867</v>
      </c>
      <c r="AF75" s="14">
        <f>IF($AP75+29="","",IF(DAY($AP75+29)&lt;4,"",IF($AP75+29&lt;$D$6,"",IF($AP75+29&gt;$K$6,"",($AP75+29)))))</f>
        <v>45868</v>
      </c>
      <c r="AG75" s="14">
        <f>IF($AP75+30="","",IF(DAY($AP75+30)&lt;4,"",IF($AP75+30&lt;$D$6,"",IF($AP75+30&gt;$K$6,"",($AP75+30)))))</f>
        <v>45869</v>
      </c>
      <c r="AH75" s="120" t="s">
        <v>5</v>
      </c>
      <c r="AI75" s="122" t="s">
        <v>46</v>
      </c>
      <c r="AJ75" s="124" t="s">
        <v>5</v>
      </c>
      <c r="AK75" s="125" t="s">
        <v>46</v>
      </c>
      <c r="AP75" s="26">
        <f>DATE(AP72,AP73,AP74)</f>
        <v>45839</v>
      </c>
    </row>
    <row r="76" spans="2:42" ht="28.5" customHeight="1" x14ac:dyDescent="0.15">
      <c r="B76" s="126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21"/>
      <c r="AI76" s="123"/>
      <c r="AJ76" s="124"/>
      <c r="AK76" s="125"/>
    </row>
    <row r="77" spans="2:42" s="20" customFormat="1" ht="28.5" customHeight="1" thickBot="1" x14ac:dyDescent="0.2">
      <c r="B77" s="127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21"/>
      <c r="AI77" s="123"/>
      <c r="AJ77" s="124"/>
      <c r="AK77" s="12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128" t="str">
        <f>IF(AH78=0,"",AH79/AH78)</f>
        <v/>
      </c>
      <c r="AJ78" s="73">
        <f>AJ69+AH78</f>
        <v>0</v>
      </c>
      <c r="AK78" s="130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129"/>
      <c r="AJ79" s="25">
        <f>AJ70+AH79</f>
        <v>0</v>
      </c>
      <c r="AK79" s="131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91">
        <f>IF(AP84&gt;$K$6,"",YEAR(AP84))</f>
        <v>2025</v>
      </c>
      <c r="R81" s="91"/>
      <c r="S81" s="91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5" t="s">
        <v>7</v>
      </c>
      <c r="AI81" s="106"/>
      <c r="AJ81" s="111" t="s">
        <v>6</v>
      </c>
      <c r="AK81" s="112"/>
      <c r="AO81" s="26">
        <f>AP75+31</f>
        <v>45870</v>
      </c>
      <c r="AP81" s="2">
        <f>YEAR(AO81)</f>
        <v>2025</v>
      </c>
    </row>
    <row r="82" spans="2:42" x14ac:dyDescent="0.15">
      <c r="B82" s="35" t="s">
        <v>0</v>
      </c>
      <c r="C82" s="117">
        <f>IF(AP84&gt;$K$6,"",MONTH(AP84))</f>
        <v>8</v>
      </c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9"/>
      <c r="AH82" s="107"/>
      <c r="AI82" s="108"/>
      <c r="AJ82" s="113"/>
      <c r="AK82" s="114"/>
      <c r="AP82" s="2">
        <f>MONTH(AO81)</f>
        <v>8</v>
      </c>
    </row>
    <row r="83" spans="2:42" x14ac:dyDescent="0.15">
      <c r="B83" s="36" t="s">
        <v>1</v>
      </c>
      <c r="C83" s="32">
        <f>IF($AP84&lt;$D$6,"",IF($AP84&gt;$K$6,"",($AP84)))</f>
        <v>45870</v>
      </c>
      <c r="D83" s="32">
        <f>IF($AP84+1&lt;$D$6,"",IF($AP84+1&gt;$K$6,"",($AP84+1)))</f>
        <v>45871</v>
      </c>
      <c r="E83" s="32">
        <f>IF($AP84+2&lt;$D$6,"",IF($AP84+2&gt;$K$6,"",($AP84+2)))</f>
        <v>45872</v>
      </c>
      <c r="F83" s="32">
        <f>IF($AP84+3&lt;$D$6,"",IF($AP84+3&gt;$K$6,"",($AP84+3)))</f>
        <v>45873</v>
      </c>
      <c r="G83" s="32">
        <f>IF($AP84+4&lt;$D$6,"",IF($AP84+4&gt;$K$6,"",($AP84+4)))</f>
        <v>45874</v>
      </c>
      <c r="H83" s="32">
        <f>IF($AP84+5&lt;$D$6,"",IF($AP84+5&gt;$K$6,"",($AP84+5)))</f>
        <v>45875</v>
      </c>
      <c r="I83" s="32">
        <f>IF($AP84+6&lt;$D$6,"",IF($AP84+6&gt;$K$6,"",($AP84+6)))</f>
        <v>45876</v>
      </c>
      <c r="J83" s="32">
        <f>IF($AP84+7&lt;$D$6,"",IF($AP84+7&gt;$K$6,"",($AP84+7)))</f>
        <v>45877</v>
      </c>
      <c r="K83" s="32">
        <f>IF($AP84+8&lt;$D$6,"",IF($AP84+8&gt;$K$6,"",($AP84+8)))</f>
        <v>45878</v>
      </c>
      <c r="L83" s="32">
        <f>IF($AP84+9&lt;$D$6,"",IF($AP84+9&gt;$K$6,"",($AP84+9)))</f>
        <v>45879</v>
      </c>
      <c r="M83" s="32">
        <f>IF($AP84+10&lt;$D$6,"",IF($AP84+10&gt;$K$6,"",($AP84+10)))</f>
        <v>45880</v>
      </c>
      <c r="N83" s="32">
        <f>IF($AP84+11&lt;$D$6,"",IF($AP84+11&gt;$K$6,"",($AP84+11)))</f>
        <v>45881</v>
      </c>
      <c r="O83" s="32">
        <f>IF($AP84+12&lt;$D$6,"",IF($AP84+12&gt;$K$6,"",($AP84+12)))</f>
        <v>45882</v>
      </c>
      <c r="P83" s="32">
        <f>IF($AP84+13&lt;$D$6,"",IF($AP84+13&gt;$K$6,"",($AP84+13)))</f>
        <v>45883</v>
      </c>
      <c r="Q83" s="32">
        <f>IF($AP84+14&lt;$D$6,"",IF($AP84+14&gt;$K$6,"",($AP84+14)))</f>
        <v>45884</v>
      </c>
      <c r="R83" s="32">
        <f>IF($AP84+15&lt;$D$6,"",IF($AP84+15&gt;$K$6,"",($AP84+15)))</f>
        <v>45885</v>
      </c>
      <c r="S83" s="32">
        <f>IF($AP84+16&lt;$D$6,"",IF($AP84+16&gt;$K$6,"",($AP84+16)))</f>
        <v>45886</v>
      </c>
      <c r="T83" s="32">
        <f>IF($AP84+17&lt;$D$6,"",IF($AP84+17&gt;$K$6,"",($AP84+17)))</f>
        <v>45887</v>
      </c>
      <c r="U83" s="32">
        <f>IF($AP84+18&lt;$D$6,"",IF($AP84+18&gt;$K$6,"",($AP84+18)))</f>
        <v>45888</v>
      </c>
      <c r="V83" s="32">
        <f>IF($AP84+19&lt;$D$6,"",IF($AP84+19&gt;$K$6,"",($AP84+19)))</f>
        <v>45889</v>
      </c>
      <c r="W83" s="32">
        <f>IF($AP84+20&lt;$D$6,"",IF($AP84+20&gt;$K$6,"",($AP84+20)))</f>
        <v>45890</v>
      </c>
      <c r="X83" s="32">
        <f>IF($AP84+21&lt;$D$6,"",IF($AP84+21&gt;$K$6,"",($AP84+21)))</f>
        <v>45891</v>
      </c>
      <c r="Y83" s="32">
        <f>IF($AP84+22&lt;$D$6,"",IF($AP84+22&gt;$K$6,"",($AP84+22)))</f>
        <v>45892</v>
      </c>
      <c r="Z83" s="32">
        <f>IF($AP84+23&lt;$D$6,"",IF($AP84+23&gt;$K$6,"",($AP84+23)))</f>
        <v>45893</v>
      </c>
      <c r="AA83" s="32">
        <f>IF($AP84+24&lt;$D$6,"",IF($AP84+24&gt;$K$6,"",($AP84+24)))</f>
        <v>45894</v>
      </c>
      <c r="AB83" s="32">
        <f>IF($AP84+25&lt;$D$6,"",IF($AP84+25&gt;$K$6,"",($AP84+25)))</f>
        <v>45895</v>
      </c>
      <c r="AC83" s="32">
        <f>IF($AP84+26&lt;$D$6,"",IF($AP84+26&gt;$K$6,"",($AP84+26)))</f>
        <v>45896</v>
      </c>
      <c r="AD83" s="32">
        <f>IF($AP84+27&lt;$D$6,"",IF($AP84+27&gt;$K$6,"",($AP84+27)))</f>
        <v>45897</v>
      </c>
      <c r="AE83" s="32">
        <f>IF($AP84+28="","",IF(DAY($AP84+28)&lt;4,"",IF($AP84+28&lt;$D$6,"",IF($AP84+28&gt;$K$6,"",($AP84+28)))))</f>
        <v>45898</v>
      </c>
      <c r="AF83" s="32">
        <f>IF($AP84+29="","",IF(DAY($AP84+29)&lt;4,"",IF($AP84+29&lt;$D$6,"",IF($AP84+29&gt;$K$6,"",($AP84+29)))))</f>
        <v>45899</v>
      </c>
      <c r="AG83" s="32">
        <f>IF($AP84+30="","",IF(DAY($AP84+30)&lt;4,"",IF($AP84+30&lt;$D$6,"",IF($AP84+30&gt;$K$6,"",($AP84+30)))))</f>
        <v>45900</v>
      </c>
      <c r="AH83" s="109"/>
      <c r="AI83" s="110"/>
      <c r="AJ83" s="115"/>
      <c r="AK83" s="116"/>
      <c r="AP83" s="2">
        <v>1</v>
      </c>
    </row>
    <row r="84" spans="2:42" ht="13.5" customHeight="1" x14ac:dyDescent="0.15">
      <c r="B84" s="36" t="s">
        <v>3</v>
      </c>
      <c r="C84" s="14">
        <f>IF($AP84&lt;$D$6,"",IF($AP84&gt;$K$6,"",($AP84)))</f>
        <v>45870</v>
      </c>
      <c r="D84" s="14">
        <f>IF($AP84+1&lt;$D$6,"",IF($AP84+1&gt;$K$6,"",($AP84+1)))</f>
        <v>45871</v>
      </c>
      <c r="E84" s="14">
        <f>IF($AP84+2&lt;$D$6,"",IF($AP84+2&gt;$K$6,"",($AP84+2)))</f>
        <v>45872</v>
      </c>
      <c r="F84" s="14">
        <f>IF($AP84+3&lt;$D$6,"",IF($AP84+3&gt;$K$6,"",($AP84+3)))</f>
        <v>45873</v>
      </c>
      <c r="G84" s="14">
        <f>IF($AP84+4&lt;$D$6,"",IF($AP84+4&gt;$K$6,"",($AP84+4)))</f>
        <v>45874</v>
      </c>
      <c r="H84" s="14">
        <f>IF($AP84+5&lt;$D$6,"",IF($AP84+5&gt;$K$6,"",($AP84+5)))</f>
        <v>45875</v>
      </c>
      <c r="I84" s="14">
        <f>IF($AP84+6&lt;$D$6,"",IF($AP84+6&gt;$K$6,"",($AP84+6)))</f>
        <v>45876</v>
      </c>
      <c r="J84" s="14">
        <f>IF($AP84+7&lt;$D$6,"",IF($AP84+7&gt;$K$6,"",($AP84+7)))</f>
        <v>45877</v>
      </c>
      <c r="K84" s="14">
        <f>IF($AP84+8&lt;$D$6,"",IF($AP84+8&gt;$K$6,"",($AP84+8)))</f>
        <v>45878</v>
      </c>
      <c r="L84" s="14">
        <f>IF($AP84+9&lt;$D$6,"",IF($AP84+9&gt;$K$6,"",($AP84+9)))</f>
        <v>45879</v>
      </c>
      <c r="M84" s="14">
        <f>IF($AP84+10&lt;$D$6,"",IF($AP84+10&gt;$K$6,"",($AP84+10)))</f>
        <v>45880</v>
      </c>
      <c r="N84" s="14">
        <f>IF($AP84+11&lt;$D$6,"",IF($AP84+11&gt;$K$6,"",($AP84+11)))</f>
        <v>45881</v>
      </c>
      <c r="O84" s="14">
        <f>IF($AP84+12&lt;$D$6,"",IF($AP84+12&gt;$K$6,"",($AP84+12)))</f>
        <v>45882</v>
      </c>
      <c r="P84" s="14">
        <f>IF($AP84+13&lt;$D$6,"",IF($AP84+13&gt;$K$6,"",($AP84+13)))</f>
        <v>45883</v>
      </c>
      <c r="Q84" s="14">
        <f>IF($AP84+14&lt;$D$6,"",IF($AP84+14&gt;$K$6,"",($AP84+14)))</f>
        <v>45884</v>
      </c>
      <c r="R84" s="14">
        <f>IF($AP84+15&lt;$D$6,"",IF($AP84+15&gt;$K$6,"",($AP84+15)))</f>
        <v>45885</v>
      </c>
      <c r="S84" s="14">
        <f>IF($AP84+16&lt;$D$6,"",IF($AP84+16&gt;$K$6,"",($AP84+16)))</f>
        <v>45886</v>
      </c>
      <c r="T84" s="14">
        <f>IF($AP84+17&lt;$D$6,"",IF($AP84+17&gt;$K$6,"",($AP84+17)))</f>
        <v>45887</v>
      </c>
      <c r="U84" s="14">
        <f>IF($AP84+18&lt;$D$6,"",IF($AP84+18&gt;$K$6,"",($AP84+18)))</f>
        <v>45888</v>
      </c>
      <c r="V84" s="14">
        <f>IF($AP84+19&lt;$D$6,"",IF($AP84+19&gt;$K$6,"",($AP84+19)))</f>
        <v>45889</v>
      </c>
      <c r="W84" s="14">
        <f>IF($AP84+20&lt;$D$6,"",IF($AP84+20&gt;$K$6,"",($AP84+20)))</f>
        <v>45890</v>
      </c>
      <c r="X84" s="14">
        <f>IF($AP84+21&lt;$D$6,"",IF($AP84+21&gt;$K$6,"",($AP84+21)))</f>
        <v>45891</v>
      </c>
      <c r="Y84" s="14">
        <f>IF($AP84+22&lt;$D$6,"",IF($AP84+22&gt;$K$6,"",($AP84+22)))</f>
        <v>45892</v>
      </c>
      <c r="Z84" s="14">
        <f>IF($AP84+23&lt;$D$6,"",IF($AP84+23&gt;$K$6,"",($AP84+23)))</f>
        <v>45893</v>
      </c>
      <c r="AA84" s="14">
        <f>IF($AP84+24&lt;$D$6,"",IF($AP84+24&gt;$K$6,"",($AP84+24)))</f>
        <v>45894</v>
      </c>
      <c r="AB84" s="14">
        <f>IF($AP84+25&lt;$D$6,"",IF($AP84+25&gt;$K$6,"",($AP84+25)))</f>
        <v>45895</v>
      </c>
      <c r="AC84" s="14">
        <f>IF($AP84+26&lt;$D$6,"",IF($AP84+26&gt;$K$6,"",($AP84+26)))</f>
        <v>45896</v>
      </c>
      <c r="AD84" s="14">
        <f>IF($AP84+27&lt;$D$6,"",IF($AP84+27&gt;$K$6,"",($AP84+27)))</f>
        <v>45897</v>
      </c>
      <c r="AE84" s="14">
        <f>IF($AP84+28="","",IF(DAY($AP84+28)&lt;4,"",IF($AP84+28&lt;$D$6,"",IF($AP84+28&gt;$K$6,"",($AP84+28)))))</f>
        <v>45898</v>
      </c>
      <c r="AF84" s="14">
        <f>IF($AP84+29="","",IF(DAY($AP84+29)&lt;4,"",IF($AP84+29&lt;$D$6,"",IF($AP84+29&gt;$K$6,"",($AP84+29)))))</f>
        <v>45899</v>
      </c>
      <c r="AG84" s="14">
        <f>IF($AP84+30="","",IF(DAY($AP84+30)&lt;4,"",IF($AP84+30&lt;$D$6,"",IF($AP84+30&gt;$K$6,"",($AP84+30)))))</f>
        <v>45900</v>
      </c>
      <c r="AH84" s="120" t="s">
        <v>5</v>
      </c>
      <c r="AI84" s="122" t="s">
        <v>46</v>
      </c>
      <c r="AJ84" s="124" t="s">
        <v>5</v>
      </c>
      <c r="AK84" s="125" t="s">
        <v>46</v>
      </c>
      <c r="AP84" s="26">
        <f>DATE(AP81,AP82,AP83)</f>
        <v>45870</v>
      </c>
    </row>
    <row r="85" spans="2:42" ht="28.5" customHeight="1" x14ac:dyDescent="0.15">
      <c r="B85" s="126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21"/>
      <c r="AI85" s="123"/>
      <c r="AJ85" s="124"/>
      <c r="AK85" s="125"/>
    </row>
    <row r="86" spans="2:42" s="20" customFormat="1" ht="28.5" customHeight="1" thickBot="1" x14ac:dyDescent="0.2">
      <c r="B86" s="127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21"/>
      <c r="AI86" s="123"/>
      <c r="AJ86" s="124"/>
      <c r="AK86" s="12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128" t="str">
        <f>IF(AH87=0,"",AH88/AH87)</f>
        <v/>
      </c>
      <c r="AJ87" s="73">
        <f>AJ78+AH87</f>
        <v>0</v>
      </c>
      <c r="AK87" s="130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129"/>
      <c r="AJ88" s="25">
        <f>AJ79+AH88</f>
        <v>0</v>
      </c>
      <c r="AK88" s="131"/>
      <c r="AM88" s="33"/>
      <c r="AN88" s="33"/>
    </row>
  </sheetData>
  <mergeCells count="108">
    <mergeCell ref="AH75:AH77"/>
    <mergeCell ref="AI75:AI77"/>
    <mergeCell ref="AJ75:AJ77"/>
    <mergeCell ref="AK75:AK77"/>
    <mergeCell ref="AJ72:AK74"/>
    <mergeCell ref="C73:AG73"/>
    <mergeCell ref="AI87:AI88"/>
    <mergeCell ref="AK87:AK88"/>
    <mergeCell ref="Q81:S81"/>
    <mergeCell ref="AH81:AI83"/>
    <mergeCell ref="AJ81:AK83"/>
    <mergeCell ref="C82:AG82"/>
    <mergeCell ref="AH84:AH86"/>
    <mergeCell ref="AI84:AI86"/>
    <mergeCell ref="AJ84:AJ86"/>
    <mergeCell ref="AK84:AK86"/>
    <mergeCell ref="B85:B86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67:B68"/>
    <mergeCell ref="AI69:AI70"/>
    <mergeCell ref="AK69:AK70"/>
    <mergeCell ref="Q72:S72"/>
    <mergeCell ref="AH72:AI74"/>
    <mergeCell ref="AH66:AH68"/>
    <mergeCell ref="AI66:AI68"/>
    <mergeCell ref="AJ66:AJ68"/>
    <mergeCell ref="AK66:AK68"/>
    <mergeCell ref="B76:B77"/>
    <mergeCell ref="AI78:AI79"/>
    <mergeCell ref="AK78:AK79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Q18:S18"/>
    <mergeCell ref="AH18:AI20"/>
    <mergeCell ref="AJ18:AK20"/>
    <mergeCell ref="C19:AG19"/>
    <mergeCell ref="B22:B23"/>
    <mergeCell ref="AI24:AI25"/>
    <mergeCell ref="AK24:AK25"/>
    <mergeCell ref="AH12:AH14"/>
    <mergeCell ref="AI12:AI14"/>
    <mergeCell ref="AJ12:AJ14"/>
    <mergeCell ref="AK12:AK14"/>
    <mergeCell ref="B13:B14"/>
    <mergeCell ref="AI15:AI16"/>
    <mergeCell ref="AK15:AK16"/>
    <mergeCell ref="B5:C5"/>
    <mergeCell ref="D5:P5"/>
    <mergeCell ref="B6:C6"/>
    <mergeCell ref="D6:I6"/>
    <mergeCell ref="K6:P6"/>
    <mergeCell ref="Q9:S9"/>
    <mergeCell ref="AJ1:AK1"/>
    <mergeCell ref="B4:C4"/>
    <mergeCell ref="D4:P4"/>
    <mergeCell ref="AI4:AK4"/>
    <mergeCell ref="AH9:AI11"/>
    <mergeCell ref="AJ9:AK11"/>
    <mergeCell ref="C10:AG10"/>
  </mergeCells>
  <phoneticPr fontId="1"/>
  <conditionalFormatting sqref="C11:AG16">
    <cfRule type="expression" dxfId="107" priority="17">
      <formula>WEEKDAY(C$11)=1</formula>
    </cfRule>
    <cfRule type="expression" dxfId="106" priority="18">
      <formula>WEEKDAY(C$11)=7</formula>
    </cfRule>
  </conditionalFormatting>
  <conditionalFormatting sqref="C20:AG25">
    <cfRule type="expression" dxfId="105" priority="15">
      <formula>WEEKDAY(C$20)=7</formula>
    </cfRule>
    <cfRule type="expression" dxfId="104" priority="16">
      <formula>WEEKDAY(C$20)=1</formula>
    </cfRule>
  </conditionalFormatting>
  <conditionalFormatting sqref="C29:AG34">
    <cfRule type="expression" dxfId="103" priority="13">
      <formula>WEEKDAY(C$29)=7</formula>
    </cfRule>
    <cfRule type="expression" dxfId="102" priority="14">
      <formula>WEEKDAY(C$29)=1</formula>
    </cfRule>
  </conditionalFormatting>
  <conditionalFormatting sqref="C38:AG43">
    <cfRule type="expression" dxfId="101" priority="11">
      <formula>WEEKDAY(C$38)=7</formula>
    </cfRule>
    <cfRule type="expression" dxfId="100" priority="12">
      <formula>WEEKDAY(C$38)=1</formula>
    </cfRule>
  </conditionalFormatting>
  <conditionalFormatting sqref="C47:AG52">
    <cfRule type="expression" dxfId="99" priority="9">
      <formula>WEEKDAY(C$47)=7</formula>
    </cfRule>
    <cfRule type="expression" dxfId="98" priority="10">
      <formula>WEEKDAY(C$47)=1</formula>
    </cfRule>
  </conditionalFormatting>
  <conditionalFormatting sqref="C56:AG61">
    <cfRule type="expression" dxfId="97" priority="7">
      <formula>WEEKDAY(C$56)=7</formula>
    </cfRule>
    <cfRule type="expression" dxfId="96" priority="8">
      <formula>WEEKDAY(C$56)=1</formula>
    </cfRule>
  </conditionalFormatting>
  <conditionalFormatting sqref="C65:AG70">
    <cfRule type="expression" dxfId="95" priority="5">
      <formula>WEEKDAY(C$65)=7</formula>
    </cfRule>
    <cfRule type="expression" dxfId="94" priority="6">
      <formula>WEEKDAY(C$65)=1</formula>
    </cfRule>
  </conditionalFormatting>
  <conditionalFormatting sqref="C74:AG79">
    <cfRule type="expression" dxfId="93" priority="3">
      <formula>WEEKDAY(C$74)=7</formula>
    </cfRule>
    <cfRule type="expression" dxfId="92" priority="4">
      <formula>WEEKDAY(C$74)=1</formula>
    </cfRule>
  </conditionalFormatting>
  <conditionalFormatting sqref="C83:AG88">
    <cfRule type="expression" dxfId="91" priority="1">
      <formula>WEEKDAY(C$74)=7</formula>
    </cfRule>
    <cfRule type="expression" dxfId="90" priority="2">
      <formula>WEEKDAY(C$74)=1</formula>
    </cfRule>
  </conditionalFormatting>
  <dataValidations count="2">
    <dataValidation type="list" allowBlank="1" showInputMessage="1" showErrorMessage="1" sqref="C68:AG68 C14:AG14 C23:AG23 C59:AG59 C32:AG32 C41:AG41 C50:AG50 C77:AG77 C86:AG86" xr:uid="{8BB0EC0B-B4B3-432F-AB85-A37CBC1A3349}">
      <formula1>"振替,契約,着手,完了,工期,夏季,年末,年始,中止"</formula1>
    </dataValidation>
    <dataValidation type="list" allowBlank="1" showInputMessage="1" showErrorMessage="1" sqref="C69:AG70 C15:AG16 C24:AG25 C60:AG61 C51:AG52 C42:AG43 C33:AG34 C78:AG79 C87:AG88" xr:uid="{5020D141-F829-48A3-B452-000146D12A11}">
      <formula1>"●,〇,×"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4AF76-A8A9-4A36-9A26-56B39BFC8ADA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92">
        <f>No.2!AJ1+1</f>
        <v>3</v>
      </c>
      <c r="AK1" s="92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x14ac:dyDescent="0.15">
      <c r="B4" s="93" t="s">
        <v>42</v>
      </c>
      <c r="C4" s="94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02" t="s">
        <v>31</v>
      </c>
      <c r="AJ4" s="103"/>
      <c r="AK4" s="104"/>
    </row>
    <row r="5" spans="1:42" ht="20.25" customHeight="1" x14ac:dyDescent="0.15">
      <c r="B5" s="83" t="s">
        <v>40</v>
      </c>
      <c r="C5" s="84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87" t="s">
        <v>39</v>
      </c>
      <c r="C6" s="88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46"/>
      <c r="C7" s="46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1">
        <f>IF(AP12&gt;$K$6,"",YEAR(AP12))</f>
        <v>2025</v>
      </c>
      <c r="R9" s="91"/>
      <c r="S9" s="91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5" t="s">
        <v>7</v>
      </c>
      <c r="AI9" s="106"/>
      <c r="AJ9" s="111" t="s">
        <v>6</v>
      </c>
      <c r="AK9" s="112"/>
      <c r="AO9" s="26">
        <f>No.2!AP84+31</f>
        <v>45901</v>
      </c>
      <c r="AP9" s="2">
        <f>YEAR(AO9)</f>
        <v>2025</v>
      </c>
    </row>
    <row r="10" spans="1:42" ht="13.5" customHeight="1" x14ac:dyDescent="0.15">
      <c r="B10" s="35" t="s">
        <v>0</v>
      </c>
      <c r="C10" s="117">
        <f>IF(AP12&gt;$K$6,"",MONTH(AP12))</f>
        <v>9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107"/>
      <c r="AI10" s="108"/>
      <c r="AJ10" s="113"/>
      <c r="AK10" s="114"/>
      <c r="AP10" s="2">
        <f>MONTH(AO9)</f>
        <v>9</v>
      </c>
    </row>
    <row r="11" spans="1:42" x14ac:dyDescent="0.15">
      <c r="B11" s="36" t="s">
        <v>1</v>
      </c>
      <c r="C11" s="32">
        <f>IF($AP12&lt;$D$6,"",IF($AP12&gt;$K$6,"",($AP12)))</f>
        <v>45901</v>
      </c>
      <c r="D11" s="32">
        <f>IF($AP12+1&lt;$D$6,"",IF($AP12+1&gt;$K$6,"",($AP12+1)))</f>
        <v>45902</v>
      </c>
      <c r="E11" s="32">
        <f>IF($AP12+2&lt;$D$6,"",IF($AP12+2&gt;$K$6,"",($AP12+2)))</f>
        <v>45903</v>
      </c>
      <c r="F11" s="32">
        <f>IF($AP12+3&lt;$D$6,"",IF($AP12+3&gt;$K$6,"",($AP12+3)))</f>
        <v>45904</v>
      </c>
      <c r="G11" s="32">
        <f>IF($AP12+4&lt;$D$6,"",IF($AP12+4&gt;$K$6,"",($AP12+4)))</f>
        <v>45905</v>
      </c>
      <c r="H11" s="32">
        <f>IF($AP12+5&lt;$D$6,"",IF($AP12+5&gt;$K$6,"",($AP12+5)))</f>
        <v>45906</v>
      </c>
      <c r="I11" s="32">
        <f>IF($AP12+6&lt;$D$6,"",IF($AP12+6&gt;$K$6,"",($AP12+6)))</f>
        <v>45907</v>
      </c>
      <c r="J11" s="32">
        <f>IF($AP12+7&lt;$D$6,"",IF($AP12+7&gt;$K$6,"",($AP12+7)))</f>
        <v>45908</v>
      </c>
      <c r="K11" s="32">
        <f>IF($AP12+8&lt;$D$6,"",IF($AP12+8&gt;$K$6,"",($AP12+8)))</f>
        <v>45909</v>
      </c>
      <c r="L11" s="32">
        <f>IF($AP12+9&lt;$D$6,"",IF($AP12+9&gt;$K$6,"",($AP12+9)))</f>
        <v>45910</v>
      </c>
      <c r="M11" s="32">
        <f>IF($AP12+10&lt;$D$6,"",IF($AP12+10&gt;$K$6,"",($AP12+10)))</f>
        <v>45911</v>
      </c>
      <c r="N11" s="32">
        <f>IF($AP12+11&lt;$D$6,"",IF($AP12+11&gt;$K$6,"",($AP12+11)))</f>
        <v>45912</v>
      </c>
      <c r="O11" s="32">
        <f>IF($AP12+12&lt;$D$6,"",IF($AP12+12&gt;$K$6,"",($AP12+12)))</f>
        <v>45913</v>
      </c>
      <c r="P11" s="32">
        <f>IF($AP12+13&lt;$D$6,"",IF($AP12+13&gt;$K$6,"",($AP12+13)))</f>
        <v>45914</v>
      </c>
      <c r="Q11" s="32">
        <f>IF($AP12+14&lt;$D$6,"",IF($AP12+14&gt;$K$6,"",($AP12+14)))</f>
        <v>45915</v>
      </c>
      <c r="R11" s="32">
        <f>IF($AP12+15&lt;$D$6,"",IF($AP12+15&gt;$K$6,"",($AP12+15)))</f>
        <v>45916</v>
      </c>
      <c r="S11" s="32">
        <f>IF($AP12+16&lt;$D$6,"",IF($AP12+16&gt;$K$6,"",($AP12+16)))</f>
        <v>45917</v>
      </c>
      <c r="T11" s="32">
        <f>IF($AP12+17&lt;$D$6,"",IF($AP12+17&gt;$K$6,"",($AP12+17)))</f>
        <v>45918</v>
      </c>
      <c r="U11" s="32">
        <f>IF($AP12+18&lt;$D$6,"",IF($AP12+18&gt;$K$6,"",($AP12+18)))</f>
        <v>45919</v>
      </c>
      <c r="V11" s="32">
        <f>IF($AP12+19&lt;$D$6,"",IF($AP12+19&gt;$K$6,"",($AP12+19)))</f>
        <v>45920</v>
      </c>
      <c r="W11" s="32">
        <f>IF($AP12+20&lt;$D$6,"",IF($AP12+20&gt;$K$6,"",($AP12+20)))</f>
        <v>45921</v>
      </c>
      <c r="X11" s="32">
        <f>IF($AP12+21&lt;$D$6,"",IF($AP12+21&gt;$K$6,"",($AP12+21)))</f>
        <v>45922</v>
      </c>
      <c r="Y11" s="32">
        <f>IF($AP12+22&lt;$D$6,"",IF($AP12+22&gt;$K$6,"",($AP12+22)))</f>
        <v>45923</v>
      </c>
      <c r="Z11" s="32">
        <f>IF($AP12+23&lt;$D$6,"",IF($AP12+23&gt;$K$6,"",($AP12+23)))</f>
        <v>45924</v>
      </c>
      <c r="AA11" s="32">
        <f>IF($AP12+24&lt;$D$6,"",IF($AP12+24&gt;$K$6,"",($AP12+24)))</f>
        <v>45925</v>
      </c>
      <c r="AB11" s="32">
        <f>IF($AP12+25&lt;$D$6,"",IF($AP12+25&gt;$K$6,"",($AP12+25)))</f>
        <v>45926</v>
      </c>
      <c r="AC11" s="32">
        <f>IF($AP12+26&lt;$D$6,"",IF($AP12+26&gt;$K$6,"",($AP12+26)))</f>
        <v>45927</v>
      </c>
      <c r="AD11" s="32">
        <f>IF($AP12+27&lt;$D$6,"",IF($AP12+27&gt;$K$6,"",($AP12+27)))</f>
        <v>45928</v>
      </c>
      <c r="AE11" s="32">
        <f>IF($AP12+28="","",IF(DAY($AP12+28)&lt;4,"",IF($AP12+28&lt;$D$6,"",IF($AP12+28&gt;$K$6,"",($AP12+28)))))</f>
        <v>45929</v>
      </c>
      <c r="AF11" s="32">
        <f>IF($AP12+29="","",IF(DAY($AP12+29)&lt;4,"",IF($AP12+29&lt;$D$6,"",IF($AP12+29&gt;$K$6,"",($AP12+29)))))</f>
        <v>45930</v>
      </c>
      <c r="AG11" s="32" t="str">
        <f>IF($AP12+30="","",IF(DAY($AP12+30)&lt;4,"",IF($AP12+30&lt;$D$6,"",IF($AP12+30&gt;$K$6,"",($AP12+30)))))</f>
        <v/>
      </c>
      <c r="AH11" s="109"/>
      <c r="AI11" s="110"/>
      <c r="AJ11" s="115"/>
      <c r="AK11" s="116"/>
      <c r="AP11" s="2">
        <v>1</v>
      </c>
    </row>
    <row r="12" spans="1:42" ht="13.5" customHeight="1" x14ac:dyDescent="0.15">
      <c r="B12" s="36" t="s">
        <v>3</v>
      </c>
      <c r="C12" s="14">
        <f>IF($AP12&lt;$D$6,"",IF($AP12&gt;$K$6,"",($AP12)))</f>
        <v>45901</v>
      </c>
      <c r="D12" s="14">
        <f>IF($AP12+1&lt;$D$6,"",IF($AP12+1&gt;$K$6,"",($AP12+1)))</f>
        <v>45902</v>
      </c>
      <c r="E12" s="14">
        <f>IF($AP12+2&lt;$D$6,"",IF($AP12+2&gt;$K$6,"",($AP12+2)))</f>
        <v>45903</v>
      </c>
      <c r="F12" s="14">
        <f>IF($AP12+3&lt;$D$6,"",IF($AP12+3&gt;$K$6,"",($AP12+3)))</f>
        <v>45904</v>
      </c>
      <c r="G12" s="14">
        <f>IF($AP12+4&lt;$D$6,"",IF($AP12+4&gt;$K$6,"",($AP12+4)))</f>
        <v>45905</v>
      </c>
      <c r="H12" s="14">
        <f>IF($AP12+5&lt;$D$6,"",IF($AP12+5&gt;$K$6,"",($AP12+5)))</f>
        <v>45906</v>
      </c>
      <c r="I12" s="14">
        <f>IF($AP12+6&lt;$D$6,"",IF($AP12+6&gt;$K$6,"",($AP12+6)))</f>
        <v>45907</v>
      </c>
      <c r="J12" s="14">
        <f>IF($AP12+7&lt;$D$6,"",IF($AP12+7&gt;$K$6,"",($AP12+7)))</f>
        <v>45908</v>
      </c>
      <c r="K12" s="14">
        <f>IF($AP12+8&lt;$D$6,"",IF($AP12+8&gt;$K$6,"",($AP12+8)))</f>
        <v>45909</v>
      </c>
      <c r="L12" s="14">
        <f>IF($AP12+9&lt;$D$6,"",IF($AP12+9&gt;$K$6,"",($AP12+9)))</f>
        <v>45910</v>
      </c>
      <c r="M12" s="14">
        <f>IF($AP12+10&lt;$D$6,"",IF($AP12+10&gt;$K$6,"",($AP12+10)))</f>
        <v>45911</v>
      </c>
      <c r="N12" s="14">
        <f>IF($AP12+11&lt;$D$6,"",IF($AP12+11&gt;$K$6,"",($AP12+11)))</f>
        <v>45912</v>
      </c>
      <c r="O12" s="14">
        <f>IF($AP12+12&lt;$D$6,"",IF($AP12+12&gt;$K$6,"",($AP12+12)))</f>
        <v>45913</v>
      </c>
      <c r="P12" s="14">
        <f>IF($AP12+13&lt;$D$6,"",IF($AP12+13&gt;$K$6,"",($AP12+13)))</f>
        <v>45914</v>
      </c>
      <c r="Q12" s="14">
        <f>IF($AP12+14&lt;$D$6,"",IF($AP12+14&gt;$K$6,"",($AP12+14)))</f>
        <v>45915</v>
      </c>
      <c r="R12" s="14">
        <f>IF($AP12+15&lt;$D$6,"",IF($AP12+15&gt;$K$6,"",($AP12+15)))</f>
        <v>45916</v>
      </c>
      <c r="S12" s="14">
        <f>IF($AP12+16&lt;$D$6,"",IF($AP12+16&gt;$K$6,"",($AP12+16)))</f>
        <v>45917</v>
      </c>
      <c r="T12" s="14">
        <f>IF($AP12+17&lt;$D$6,"",IF($AP12+17&gt;$K$6,"",($AP12+17)))</f>
        <v>45918</v>
      </c>
      <c r="U12" s="14">
        <f>IF($AP12+18&lt;$D$6,"",IF($AP12+18&gt;$K$6,"",($AP12+18)))</f>
        <v>45919</v>
      </c>
      <c r="V12" s="14">
        <f>IF($AP12+19&lt;$D$6,"",IF($AP12+19&gt;$K$6,"",($AP12+19)))</f>
        <v>45920</v>
      </c>
      <c r="W12" s="14">
        <f>IF($AP12+20&lt;$D$6,"",IF($AP12+20&gt;$K$6,"",($AP12+20)))</f>
        <v>45921</v>
      </c>
      <c r="X12" s="14">
        <f>IF($AP12+21&lt;$D$6,"",IF($AP12+21&gt;$K$6,"",($AP12+21)))</f>
        <v>45922</v>
      </c>
      <c r="Y12" s="14">
        <f>IF($AP12+22&lt;$D$6,"",IF($AP12+22&gt;$K$6,"",($AP12+22)))</f>
        <v>45923</v>
      </c>
      <c r="Z12" s="14">
        <f>IF($AP12+23&lt;$D$6,"",IF($AP12+23&gt;$K$6,"",($AP12+23)))</f>
        <v>45924</v>
      </c>
      <c r="AA12" s="14">
        <f>IF($AP12+24&lt;$D$6,"",IF($AP12+24&gt;$K$6,"",($AP12+24)))</f>
        <v>45925</v>
      </c>
      <c r="AB12" s="14">
        <f>IF($AP12+25&lt;$D$6,"",IF($AP12+25&gt;$K$6,"",($AP12+25)))</f>
        <v>45926</v>
      </c>
      <c r="AC12" s="14">
        <f>IF($AP12+26&lt;$D$6,"",IF($AP12+26&gt;$K$6,"",($AP12+26)))</f>
        <v>45927</v>
      </c>
      <c r="AD12" s="14">
        <f>IF($AP12+27&lt;$D$6,"",IF($AP12+27&gt;$K$6,"",($AP12+27)))</f>
        <v>45928</v>
      </c>
      <c r="AE12" s="14">
        <f>IF($AP12+28="","",IF(DAY($AP12+28)&lt;4,"",IF($AP12+28&lt;$D$6,"",IF($AP12+28&gt;$K$6,"",($AP12+28)))))</f>
        <v>45929</v>
      </c>
      <c r="AF12" s="14">
        <f>IF($AP12+29="","",IF(DAY($AP12+29)&lt;4,"",IF($AP12+29&lt;$D$6,"",IF($AP12+29&gt;$K$6,"",($AP12+29)))))</f>
        <v>45930</v>
      </c>
      <c r="AG12" s="14" t="str">
        <f>IF($AP12+30="","",IF(DAY($AP12+30)&lt;4,"",IF($AP12+30&lt;$D$6,"",IF($AP12+30&gt;$K$6,"",($AP12+30)))))</f>
        <v/>
      </c>
      <c r="AH12" s="120" t="s">
        <v>5</v>
      </c>
      <c r="AI12" s="122" t="s">
        <v>46</v>
      </c>
      <c r="AJ12" s="124" t="s">
        <v>5</v>
      </c>
      <c r="AK12" s="125" t="s">
        <v>46</v>
      </c>
      <c r="AP12" s="26">
        <f>DATE(AP9,AP10,AP11)</f>
        <v>45901</v>
      </c>
    </row>
    <row r="13" spans="1:42" ht="28.5" customHeight="1" x14ac:dyDescent="0.15">
      <c r="B13" s="126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21"/>
      <c r="AI13" s="123"/>
      <c r="AJ13" s="124"/>
      <c r="AK13" s="125"/>
    </row>
    <row r="14" spans="1:42" s="20" customFormat="1" ht="28.5" customHeight="1" thickBot="1" x14ac:dyDescent="0.2">
      <c r="B14" s="127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21"/>
      <c r="AI14" s="123"/>
      <c r="AJ14" s="124"/>
      <c r="AK14" s="12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128" t="str">
        <f>IF(AH15=0,"",AH16/AH15)</f>
        <v/>
      </c>
      <c r="AJ15" s="73">
        <f>AH15+No.2!AJ87</f>
        <v>0</v>
      </c>
      <c r="AK15" s="130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129"/>
      <c r="AJ16" s="25">
        <f>AH16+No.2!AJ88</f>
        <v>0</v>
      </c>
      <c r="AK16" s="131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91">
        <f>IF(AP21&gt;$K$6,"",YEAR(AP21))</f>
        <v>2025</v>
      </c>
      <c r="R18" s="91"/>
      <c r="S18" s="9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5" t="s">
        <v>7</v>
      </c>
      <c r="AI18" s="106"/>
      <c r="AJ18" s="111" t="s">
        <v>6</v>
      </c>
      <c r="AK18" s="112"/>
      <c r="AO18" s="26">
        <f>AP12+31</f>
        <v>45932</v>
      </c>
      <c r="AP18" s="2">
        <f>YEAR(AO18)</f>
        <v>2025</v>
      </c>
    </row>
    <row r="19" spans="2:42" x14ac:dyDescent="0.15">
      <c r="B19" s="35" t="s">
        <v>0</v>
      </c>
      <c r="C19" s="117">
        <f>IF(AP21&gt;$K$6,"",MONTH(AP21))</f>
        <v>10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  <c r="AH19" s="107"/>
      <c r="AI19" s="108"/>
      <c r="AJ19" s="113"/>
      <c r="AK19" s="114"/>
      <c r="AP19" s="2">
        <f>MONTH(AO18)</f>
        <v>10</v>
      </c>
    </row>
    <row r="20" spans="2:42" x14ac:dyDescent="0.15">
      <c r="B20" s="36" t="s">
        <v>1</v>
      </c>
      <c r="C20" s="32">
        <f>IF($AP21&lt;$D$6,"",IF($AP21&gt;$K$6,"",($AP21)))</f>
        <v>45931</v>
      </c>
      <c r="D20" s="32">
        <f>IF($AP21+1&lt;$D$6,"",IF($AP21+1&gt;$K$6,"",($AP21+1)))</f>
        <v>45932</v>
      </c>
      <c r="E20" s="32">
        <f>IF($AP21+2&lt;$D$6,"",IF($AP21+2&gt;$K$6,"",($AP21+2)))</f>
        <v>45933</v>
      </c>
      <c r="F20" s="32">
        <f>IF($AP21+3&lt;$D$6,"",IF($AP21+3&gt;$K$6,"",($AP21+3)))</f>
        <v>45934</v>
      </c>
      <c r="G20" s="32">
        <f>IF($AP21+4&lt;$D$6,"",IF($AP21+4&gt;$K$6,"",($AP21+4)))</f>
        <v>45935</v>
      </c>
      <c r="H20" s="32">
        <f>IF($AP21+5&lt;$D$6,"",IF($AP21+5&gt;$K$6,"",($AP21+5)))</f>
        <v>45936</v>
      </c>
      <c r="I20" s="32">
        <f>IF($AP21+6&lt;$D$6,"",IF($AP21+6&gt;$K$6,"",($AP21+6)))</f>
        <v>45937</v>
      </c>
      <c r="J20" s="32">
        <f>IF($AP21+7&lt;$D$6,"",IF($AP21+7&gt;$K$6,"",($AP21+7)))</f>
        <v>45938</v>
      </c>
      <c r="K20" s="32">
        <f>IF($AP21+8&lt;$D$6,"",IF($AP21+8&gt;$K$6,"",($AP21+8)))</f>
        <v>45939</v>
      </c>
      <c r="L20" s="32">
        <f>IF($AP21+9&lt;$D$6,"",IF($AP21+9&gt;$K$6,"",($AP21+9)))</f>
        <v>45940</v>
      </c>
      <c r="M20" s="32">
        <f>IF($AP21+10&lt;$D$6,"",IF($AP21+10&gt;$K$6,"",($AP21+10)))</f>
        <v>45941</v>
      </c>
      <c r="N20" s="32">
        <f>IF($AP21+11&lt;$D$6,"",IF($AP21+11&gt;$K$6,"",($AP21+11)))</f>
        <v>45942</v>
      </c>
      <c r="O20" s="32">
        <f>IF($AP21+12&lt;$D$6,"",IF($AP21+12&gt;$K$6,"",($AP21+12)))</f>
        <v>45943</v>
      </c>
      <c r="P20" s="32">
        <f>IF($AP21+13&lt;$D$6,"",IF($AP21+13&gt;$K$6,"",($AP21+13)))</f>
        <v>45944</v>
      </c>
      <c r="Q20" s="32">
        <f>IF($AP21+14&lt;$D$6,"",IF($AP21+14&gt;$K$6,"",($AP21+14)))</f>
        <v>45945</v>
      </c>
      <c r="R20" s="32">
        <f>IF($AP21+15&lt;$D$6,"",IF($AP21+15&gt;$K$6,"",($AP21+15)))</f>
        <v>45946</v>
      </c>
      <c r="S20" s="32">
        <f>IF($AP21+16&lt;$D$6,"",IF($AP21+16&gt;$K$6,"",($AP21+16)))</f>
        <v>45947</v>
      </c>
      <c r="T20" s="32">
        <f>IF($AP21+17&lt;$D$6,"",IF($AP21+17&gt;$K$6,"",($AP21+17)))</f>
        <v>45948</v>
      </c>
      <c r="U20" s="32">
        <f>IF($AP21+18&lt;$D$6,"",IF($AP21+18&gt;$K$6,"",($AP21+18)))</f>
        <v>45949</v>
      </c>
      <c r="V20" s="32">
        <f>IF($AP21+19&lt;$D$6,"",IF($AP21+19&gt;$K$6,"",($AP21+19)))</f>
        <v>45950</v>
      </c>
      <c r="W20" s="32">
        <f>IF($AP21+20&lt;$D$6,"",IF($AP21+20&gt;$K$6,"",($AP21+20)))</f>
        <v>45951</v>
      </c>
      <c r="X20" s="32">
        <f>IF($AP21+21&lt;$D$6,"",IF($AP21+21&gt;$K$6,"",($AP21+21)))</f>
        <v>45952</v>
      </c>
      <c r="Y20" s="32">
        <f>IF($AP21+22&lt;$D$6,"",IF($AP21+22&gt;$K$6,"",($AP21+22)))</f>
        <v>45953</v>
      </c>
      <c r="Z20" s="32">
        <f>IF($AP21+23&lt;$D$6,"",IF($AP21+23&gt;$K$6,"",($AP21+23)))</f>
        <v>45954</v>
      </c>
      <c r="AA20" s="32">
        <f>IF($AP21+24&lt;$D$6,"",IF($AP21+24&gt;$K$6,"",($AP21+24)))</f>
        <v>45955</v>
      </c>
      <c r="AB20" s="32">
        <f>IF($AP21+25&lt;$D$6,"",IF($AP21+25&gt;$K$6,"",($AP21+25)))</f>
        <v>45956</v>
      </c>
      <c r="AC20" s="32">
        <f>IF($AP21+26&lt;$D$6,"",IF($AP21+26&gt;$K$6,"",($AP21+26)))</f>
        <v>45957</v>
      </c>
      <c r="AD20" s="32">
        <f>IF($AP21+27&lt;$D$6,"",IF($AP21+27&gt;$K$6,"",($AP21+27)))</f>
        <v>45958</v>
      </c>
      <c r="AE20" s="32">
        <f>IF($AP21+28="","",IF(DAY($AP21+28)&lt;4,"",IF($AP21+28&lt;$D$6,"",IF($AP21+28&gt;$K$6,"",($AP21+28)))))</f>
        <v>45959</v>
      </c>
      <c r="AF20" s="32">
        <f>IF($AP21+29="","",IF(DAY($AP21+29)&lt;4,"",IF($AP21+29&lt;$D$6,"",IF($AP21+29&gt;$K$6,"",($AP21+29)))))</f>
        <v>45960</v>
      </c>
      <c r="AG20" s="32">
        <f>IF($AP21+30="","",IF(DAY($AP21+30)&lt;4,"",IF($AP21+30&lt;$D$6,"",IF($AP21+30&gt;$K$6,"",($AP21+30)))))</f>
        <v>45961</v>
      </c>
      <c r="AH20" s="109"/>
      <c r="AI20" s="110"/>
      <c r="AJ20" s="115"/>
      <c r="AK20" s="116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45931</v>
      </c>
      <c r="D21" s="14">
        <f>IF($AP21+1&lt;$D$6,"",IF($AP21+1&gt;$K$6,"",($AP21+1)))</f>
        <v>45932</v>
      </c>
      <c r="E21" s="14">
        <f>IF($AP21+2&lt;$D$6,"",IF($AP21+2&gt;$K$6,"",($AP21+2)))</f>
        <v>45933</v>
      </c>
      <c r="F21" s="14">
        <f>IF($AP21+3&lt;$D$6,"",IF($AP21+3&gt;$K$6,"",($AP21+3)))</f>
        <v>45934</v>
      </c>
      <c r="G21" s="14">
        <f>IF($AP21+4&lt;$D$6,"",IF($AP21+4&gt;$K$6,"",($AP21+4)))</f>
        <v>45935</v>
      </c>
      <c r="H21" s="14">
        <f>IF($AP21+5&lt;$D$6,"",IF($AP21+5&gt;$K$6,"",($AP21+5)))</f>
        <v>45936</v>
      </c>
      <c r="I21" s="14">
        <f>IF($AP21+6&lt;$D$6,"",IF($AP21+6&gt;$K$6,"",($AP21+6)))</f>
        <v>45937</v>
      </c>
      <c r="J21" s="14">
        <f>IF($AP21+7&lt;$D$6,"",IF($AP21+7&gt;$K$6,"",($AP21+7)))</f>
        <v>45938</v>
      </c>
      <c r="K21" s="14">
        <f>IF($AP21+8&lt;$D$6,"",IF($AP21+8&gt;$K$6,"",($AP21+8)))</f>
        <v>45939</v>
      </c>
      <c r="L21" s="14">
        <f>IF($AP21+9&lt;$D$6,"",IF($AP21+9&gt;$K$6,"",($AP21+9)))</f>
        <v>45940</v>
      </c>
      <c r="M21" s="14">
        <f>IF($AP21+10&lt;$D$6,"",IF($AP21+10&gt;$K$6,"",($AP21+10)))</f>
        <v>45941</v>
      </c>
      <c r="N21" s="14">
        <f>IF($AP21+11&lt;$D$6,"",IF($AP21+11&gt;$K$6,"",($AP21+11)))</f>
        <v>45942</v>
      </c>
      <c r="O21" s="14">
        <f>IF($AP21+12&lt;$D$6,"",IF($AP21+12&gt;$K$6,"",($AP21+12)))</f>
        <v>45943</v>
      </c>
      <c r="P21" s="14">
        <f>IF($AP21+13&lt;$D$6,"",IF($AP21+13&gt;$K$6,"",($AP21+13)))</f>
        <v>45944</v>
      </c>
      <c r="Q21" s="14">
        <f>IF($AP21+14&lt;$D$6,"",IF($AP21+14&gt;$K$6,"",($AP21+14)))</f>
        <v>45945</v>
      </c>
      <c r="R21" s="14">
        <f>IF($AP21+15&lt;$D$6,"",IF($AP21+15&gt;$K$6,"",($AP21+15)))</f>
        <v>45946</v>
      </c>
      <c r="S21" s="14">
        <f>IF($AP21+16&lt;$D$6,"",IF($AP21+16&gt;$K$6,"",($AP21+16)))</f>
        <v>45947</v>
      </c>
      <c r="T21" s="14">
        <f>IF($AP21+17&lt;$D$6,"",IF($AP21+17&gt;$K$6,"",($AP21+17)))</f>
        <v>45948</v>
      </c>
      <c r="U21" s="14">
        <f>IF($AP21+18&lt;$D$6,"",IF($AP21+18&gt;$K$6,"",($AP21+18)))</f>
        <v>45949</v>
      </c>
      <c r="V21" s="14">
        <f>IF($AP21+19&lt;$D$6,"",IF($AP21+19&gt;$K$6,"",($AP21+19)))</f>
        <v>45950</v>
      </c>
      <c r="W21" s="14">
        <f>IF($AP21+20&lt;$D$6,"",IF($AP21+20&gt;$K$6,"",($AP21+20)))</f>
        <v>45951</v>
      </c>
      <c r="X21" s="14">
        <f>IF($AP21+21&lt;$D$6,"",IF($AP21+21&gt;$K$6,"",($AP21+21)))</f>
        <v>45952</v>
      </c>
      <c r="Y21" s="14">
        <f>IF($AP21+22&lt;$D$6,"",IF($AP21+22&gt;$K$6,"",($AP21+22)))</f>
        <v>45953</v>
      </c>
      <c r="Z21" s="14">
        <f>IF($AP21+23&lt;$D$6,"",IF($AP21+23&gt;$K$6,"",($AP21+23)))</f>
        <v>45954</v>
      </c>
      <c r="AA21" s="14">
        <f>IF($AP21+24&lt;$D$6,"",IF($AP21+24&gt;$K$6,"",($AP21+24)))</f>
        <v>45955</v>
      </c>
      <c r="AB21" s="14">
        <f>IF($AP21+25&lt;$D$6,"",IF($AP21+25&gt;$K$6,"",($AP21+25)))</f>
        <v>45956</v>
      </c>
      <c r="AC21" s="14">
        <f>IF($AP21+26&lt;$D$6,"",IF($AP21+26&gt;$K$6,"",($AP21+26)))</f>
        <v>45957</v>
      </c>
      <c r="AD21" s="14">
        <f>IF($AP21+27&lt;$D$6,"",IF($AP21+27&gt;$K$6,"",($AP21+27)))</f>
        <v>45958</v>
      </c>
      <c r="AE21" s="14">
        <f>IF($AP21+28="","",IF(DAY($AP21+28)&lt;4,"",IF($AP21+28&lt;$D$6,"",IF($AP21+28&gt;$K$6,"",($AP21+28)))))</f>
        <v>45959</v>
      </c>
      <c r="AF21" s="14">
        <f>IF($AP21+29="","",IF(DAY($AP21+29)&lt;4,"",IF($AP21+29&lt;$D$6,"",IF($AP21+29&gt;$K$6,"",($AP21+29)))))</f>
        <v>45960</v>
      </c>
      <c r="AG21" s="14">
        <f>IF($AP21+30="","",IF(DAY($AP21+30)&lt;4,"",IF($AP21+30&lt;$D$6,"",IF($AP21+30&gt;$K$6,"",($AP21+30)))))</f>
        <v>45961</v>
      </c>
      <c r="AH21" s="120" t="s">
        <v>5</v>
      </c>
      <c r="AI21" s="122" t="s">
        <v>46</v>
      </c>
      <c r="AJ21" s="124" t="s">
        <v>5</v>
      </c>
      <c r="AK21" s="125" t="s">
        <v>46</v>
      </c>
      <c r="AP21" s="26">
        <f>DATE(AP18,AP19,AP20)</f>
        <v>45931</v>
      </c>
    </row>
    <row r="22" spans="2:42" ht="28.5" customHeight="1" x14ac:dyDescent="0.15">
      <c r="B22" s="126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21"/>
      <c r="AI22" s="123"/>
      <c r="AJ22" s="124"/>
      <c r="AK22" s="125"/>
    </row>
    <row r="23" spans="2:42" s="20" customFormat="1" ht="28.5" customHeight="1" thickBot="1" x14ac:dyDescent="0.2">
      <c r="B23" s="127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21"/>
      <c r="AI23" s="123"/>
      <c r="AJ23" s="124"/>
      <c r="AK23" s="12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128" t="str">
        <f>IF(AH24=0,"",AH25/AH24)</f>
        <v/>
      </c>
      <c r="AJ24" s="73">
        <f>AJ15+AH24</f>
        <v>0</v>
      </c>
      <c r="AK24" s="130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129"/>
      <c r="AJ25" s="25">
        <f>AJ16+AH25</f>
        <v>0</v>
      </c>
      <c r="AK25" s="131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1">
        <f>IF(AP30&gt;$K$6,"",YEAR(AP30))</f>
        <v>2025</v>
      </c>
      <c r="R27" s="91"/>
      <c r="S27" s="91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5" t="s">
        <v>7</v>
      </c>
      <c r="AI27" s="106"/>
      <c r="AJ27" s="111" t="s">
        <v>6</v>
      </c>
      <c r="AK27" s="112"/>
      <c r="AO27" s="26">
        <f>AP21+31</f>
        <v>45962</v>
      </c>
      <c r="AP27" s="2">
        <f>YEAR(AO27)</f>
        <v>2025</v>
      </c>
    </row>
    <row r="28" spans="2:42" x14ac:dyDescent="0.15">
      <c r="B28" s="35" t="s">
        <v>0</v>
      </c>
      <c r="C28" s="117">
        <f>IF(AP30&gt;$K$6,"",MONTH(AP30))</f>
        <v>11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9"/>
      <c r="AH28" s="107"/>
      <c r="AI28" s="108"/>
      <c r="AJ28" s="113"/>
      <c r="AK28" s="114"/>
      <c r="AP28" s="2">
        <f>MONTH(AO27)</f>
        <v>11</v>
      </c>
    </row>
    <row r="29" spans="2:42" x14ac:dyDescent="0.15">
      <c r="B29" s="36" t="s">
        <v>1</v>
      </c>
      <c r="C29" s="32">
        <f>IF($AP30&lt;$D$6,"",IF($AP30&gt;$K$6,"",($AP30)))</f>
        <v>45962</v>
      </c>
      <c r="D29" s="32">
        <f>IF($AP30+1&lt;$D$6,"",IF($AP30+1&gt;$K$6,"",($AP30+1)))</f>
        <v>45963</v>
      </c>
      <c r="E29" s="32">
        <f>IF($AP30+2&lt;$D$6,"",IF($AP30+2&gt;$K$6,"",($AP30+2)))</f>
        <v>45964</v>
      </c>
      <c r="F29" s="32">
        <f>IF($AP30+3&lt;$D$6,"",IF($AP30+3&gt;$K$6,"",($AP30+3)))</f>
        <v>45965</v>
      </c>
      <c r="G29" s="32">
        <f>IF($AP30+4&lt;$D$6,"",IF($AP30+4&gt;$K$6,"",($AP30+4)))</f>
        <v>45966</v>
      </c>
      <c r="H29" s="32">
        <f>IF($AP30+5&lt;$D$6,"",IF($AP30+5&gt;$K$6,"",($AP30+5)))</f>
        <v>45967</v>
      </c>
      <c r="I29" s="32">
        <f>IF($AP30+6&lt;$D$6,"",IF($AP30+6&gt;$K$6,"",($AP30+6)))</f>
        <v>45968</v>
      </c>
      <c r="J29" s="32">
        <f>IF($AP30+7&lt;$D$6,"",IF($AP30+7&gt;$K$6,"",($AP30+7)))</f>
        <v>45969</v>
      </c>
      <c r="K29" s="32">
        <f>IF($AP30+8&lt;$D$6,"",IF($AP30+8&gt;$K$6,"",($AP30+8)))</f>
        <v>45970</v>
      </c>
      <c r="L29" s="32">
        <f>IF($AP30+9&lt;$D$6,"",IF($AP30+9&gt;$K$6,"",($AP30+9)))</f>
        <v>45971</v>
      </c>
      <c r="M29" s="32">
        <f>IF($AP30+10&lt;$D$6,"",IF($AP30+10&gt;$K$6,"",($AP30+10)))</f>
        <v>45972</v>
      </c>
      <c r="N29" s="32">
        <f>IF($AP30+11&lt;$D$6,"",IF($AP30+11&gt;$K$6,"",($AP30+11)))</f>
        <v>45973</v>
      </c>
      <c r="O29" s="32">
        <f>IF($AP30+12&lt;$D$6,"",IF($AP30+12&gt;$K$6,"",($AP30+12)))</f>
        <v>45974</v>
      </c>
      <c r="P29" s="32">
        <f>IF($AP30+13&lt;$D$6,"",IF($AP30+13&gt;$K$6,"",($AP30+13)))</f>
        <v>45975</v>
      </c>
      <c r="Q29" s="32">
        <f>IF($AP30+14&lt;$D$6,"",IF($AP30+14&gt;$K$6,"",($AP30+14)))</f>
        <v>45976</v>
      </c>
      <c r="R29" s="32">
        <f>IF($AP30+15&lt;$D$6,"",IF($AP30+15&gt;$K$6,"",($AP30+15)))</f>
        <v>45977</v>
      </c>
      <c r="S29" s="32">
        <f>IF($AP30+16&lt;$D$6,"",IF($AP30+16&gt;$K$6,"",($AP30+16)))</f>
        <v>45978</v>
      </c>
      <c r="T29" s="32">
        <f>IF($AP30+17&lt;$D$6,"",IF($AP30+17&gt;$K$6,"",($AP30+17)))</f>
        <v>45979</v>
      </c>
      <c r="U29" s="32">
        <f>IF($AP30+18&lt;$D$6,"",IF($AP30+18&gt;$K$6,"",($AP30+18)))</f>
        <v>45980</v>
      </c>
      <c r="V29" s="32">
        <f>IF($AP30+19&lt;$D$6,"",IF($AP30+19&gt;$K$6,"",($AP30+19)))</f>
        <v>45981</v>
      </c>
      <c r="W29" s="32">
        <f>IF($AP30+20&lt;$D$6,"",IF($AP30+20&gt;$K$6,"",($AP30+20)))</f>
        <v>45982</v>
      </c>
      <c r="X29" s="32">
        <f>IF($AP30+21&lt;$D$6,"",IF($AP30+21&gt;$K$6,"",($AP30+21)))</f>
        <v>45983</v>
      </c>
      <c r="Y29" s="32">
        <f>IF($AP30+22&lt;$D$6,"",IF($AP30+22&gt;$K$6,"",($AP30+22)))</f>
        <v>45984</v>
      </c>
      <c r="Z29" s="32">
        <f>IF($AP30+23&lt;$D$6,"",IF($AP30+23&gt;$K$6,"",($AP30+23)))</f>
        <v>45985</v>
      </c>
      <c r="AA29" s="32">
        <f>IF($AP30+24&lt;$D$6,"",IF($AP30+24&gt;$K$6,"",($AP30+24)))</f>
        <v>45986</v>
      </c>
      <c r="AB29" s="32">
        <f>IF($AP30+25&lt;$D$6,"",IF($AP30+25&gt;$K$6,"",($AP30+25)))</f>
        <v>45987</v>
      </c>
      <c r="AC29" s="32">
        <f>IF($AP30+26&lt;$D$6,"",IF($AP30+26&gt;$K$6,"",($AP30+26)))</f>
        <v>45988</v>
      </c>
      <c r="AD29" s="32">
        <f>IF($AP30+27&lt;$D$6,"",IF($AP30+27&gt;$K$6,"",($AP30+27)))</f>
        <v>45989</v>
      </c>
      <c r="AE29" s="32">
        <f>IF($AP30+28="","",IF(DAY($AP30+28)&lt;4,"",IF($AP30+28&lt;$D$6,"",IF($AP30+28&gt;$K$6,"",($AP30+28)))))</f>
        <v>45990</v>
      </c>
      <c r="AF29" s="32">
        <f>IF($AP30+29="","",IF(DAY($AP30+29)&lt;4,"",IF($AP30+29&lt;$D$6,"",IF($AP30+29&gt;$K$6,"",($AP30+29)))))</f>
        <v>45991</v>
      </c>
      <c r="AG29" s="32" t="str">
        <f>IF($AP30+30="","",IF(DAY($AP30+30)&lt;4,"",IF($AP30+30&lt;$D$6,"",IF($AP30+30&gt;$K$6,"",($AP30+30)))))</f>
        <v/>
      </c>
      <c r="AH29" s="109"/>
      <c r="AI29" s="110"/>
      <c r="AJ29" s="115"/>
      <c r="AK29" s="116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45962</v>
      </c>
      <c r="D30" s="14">
        <f>IF($AP30+1&lt;$D$6,"",IF($AP30+1&gt;$K$6,"",($AP30+1)))</f>
        <v>45963</v>
      </c>
      <c r="E30" s="14">
        <f>IF($AP30+2&lt;$D$6,"",IF($AP30+2&gt;$K$6,"",($AP30+2)))</f>
        <v>45964</v>
      </c>
      <c r="F30" s="14">
        <f>IF($AP30+3&lt;$D$6,"",IF($AP30+3&gt;$K$6,"",($AP30+3)))</f>
        <v>45965</v>
      </c>
      <c r="G30" s="14">
        <f>IF($AP30+4&lt;$D$6,"",IF($AP30+4&gt;$K$6,"",($AP30+4)))</f>
        <v>45966</v>
      </c>
      <c r="H30" s="14">
        <f>IF($AP30+5&lt;$D$6,"",IF($AP30+5&gt;$K$6,"",($AP30+5)))</f>
        <v>45967</v>
      </c>
      <c r="I30" s="14">
        <f>IF($AP30+6&lt;$D$6,"",IF($AP30+6&gt;$K$6,"",($AP30+6)))</f>
        <v>45968</v>
      </c>
      <c r="J30" s="14">
        <f>IF($AP30+7&lt;$D$6,"",IF($AP30+7&gt;$K$6,"",($AP30+7)))</f>
        <v>45969</v>
      </c>
      <c r="K30" s="14">
        <f>IF($AP30+8&lt;$D$6,"",IF($AP30+8&gt;$K$6,"",($AP30+8)))</f>
        <v>45970</v>
      </c>
      <c r="L30" s="14">
        <f>IF($AP30+9&lt;$D$6,"",IF($AP30+9&gt;$K$6,"",($AP30+9)))</f>
        <v>45971</v>
      </c>
      <c r="M30" s="14">
        <f>IF($AP30+10&lt;$D$6,"",IF($AP30+10&gt;$K$6,"",($AP30+10)))</f>
        <v>45972</v>
      </c>
      <c r="N30" s="14">
        <f>IF($AP30+11&lt;$D$6,"",IF($AP30+11&gt;$K$6,"",($AP30+11)))</f>
        <v>45973</v>
      </c>
      <c r="O30" s="14">
        <f>IF($AP30+12&lt;$D$6,"",IF($AP30+12&gt;$K$6,"",($AP30+12)))</f>
        <v>45974</v>
      </c>
      <c r="P30" s="14">
        <f>IF($AP30+13&lt;$D$6,"",IF($AP30+13&gt;$K$6,"",($AP30+13)))</f>
        <v>45975</v>
      </c>
      <c r="Q30" s="14">
        <f>IF($AP30+14&lt;$D$6,"",IF($AP30+14&gt;$K$6,"",($AP30+14)))</f>
        <v>45976</v>
      </c>
      <c r="R30" s="14">
        <f>IF($AP30+15&lt;$D$6,"",IF($AP30+15&gt;$K$6,"",($AP30+15)))</f>
        <v>45977</v>
      </c>
      <c r="S30" s="14">
        <f>IF($AP30+16&lt;$D$6,"",IF($AP30+16&gt;$K$6,"",($AP30+16)))</f>
        <v>45978</v>
      </c>
      <c r="T30" s="14">
        <f>IF($AP30+17&lt;$D$6,"",IF($AP30+17&gt;$K$6,"",($AP30+17)))</f>
        <v>45979</v>
      </c>
      <c r="U30" s="14">
        <f>IF($AP30+18&lt;$D$6,"",IF($AP30+18&gt;$K$6,"",($AP30+18)))</f>
        <v>45980</v>
      </c>
      <c r="V30" s="14">
        <f>IF($AP30+19&lt;$D$6,"",IF($AP30+19&gt;$K$6,"",($AP30+19)))</f>
        <v>45981</v>
      </c>
      <c r="W30" s="14">
        <f>IF($AP30+20&lt;$D$6,"",IF($AP30+20&gt;$K$6,"",($AP30+20)))</f>
        <v>45982</v>
      </c>
      <c r="X30" s="14">
        <f>IF($AP30+21&lt;$D$6,"",IF($AP30+21&gt;$K$6,"",($AP30+21)))</f>
        <v>45983</v>
      </c>
      <c r="Y30" s="14">
        <f>IF($AP30+22&lt;$D$6,"",IF($AP30+22&gt;$K$6,"",($AP30+22)))</f>
        <v>45984</v>
      </c>
      <c r="Z30" s="14">
        <f>IF($AP30+23&lt;$D$6,"",IF($AP30+23&gt;$K$6,"",($AP30+23)))</f>
        <v>45985</v>
      </c>
      <c r="AA30" s="14">
        <f>IF($AP30+24&lt;$D$6,"",IF($AP30+24&gt;$K$6,"",($AP30+24)))</f>
        <v>45986</v>
      </c>
      <c r="AB30" s="14">
        <f>IF($AP30+25&lt;$D$6,"",IF($AP30+25&gt;$K$6,"",($AP30+25)))</f>
        <v>45987</v>
      </c>
      <c r="AC30" s="14">
        <f>IF($AP30+26&lt;$D$6,"",IF($AP30+26&gt;$K$6,"",($AP30+26)))</f>
        <v>45988</v>
      </c>
      <c r="AD30" s="14">
        <f>IF($AP30+27&lt;$D$6,"",IF($AP30+27&gt;$K$6,"",($AP30+27)))</f>
        <v>45989</v>
      </c>
      <c r="AE30" s="14">
        <f>IF($AP30+28="","",IF(DAY($AP30+28)&lt;4,"",IF($AP30+28&lt;$D$6,"",IF($AP30+28&gt;$K$6,"",($AP30+28)))))</f>
        <v>45990</v>
      </c>
      <c r="AF30" s="14">
        <f>IF($AP30+29="","",IF(DAY($AP30+29)&lt;4,"",IF($AP30+29&lt;$D$6,"",IF($AP30+29&gt;$K$6,"",($AP30+29)))))</f>
        <v>45991</v>
      </c>
      <c r="AG30" s="14" t="str">
        <f>IF($AP30+30="","",IF(DAY($AP30+30)&lt;4,"",IF($AP30+30&lt;$D$6,"",IF($AP30+30&gt;$K$6,"",($AP30+30)))))</f>
        <v/>
      </c>
      <c r="AH30" s="120" t="s">
        <v>5</v>
      </c>
      <c r="AI30" s="122" t="s">
        <v>46</v>
      </c>
      <c r="AJ30" s="124" t="s">
        <v>5</v>
      </c>
      <c r="AK30" s="125" t="s">
        <v>46</v>
      </c>
      <c r="AP30" s="26">
        <f>DATE(AP27,AP28,AP29)</f>
        <v>45962</v>
      </c>
    </row>
    <row r="31" spans="2:42" ht="28.5" customHeight="1" x14ac:dyDescent="0.15">
      <c r="B31" s="126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21"/>
      <c r="AI31" s="123"/>
      <c r="AJ31" s="124"/>
      <c r="AK31" s="125"/>
    </row>
    <row r="32" spans="2:42" s="20" customFormat="1" ht="28.5" customHeight="1" thickBot="1" x14ac:dyDescent="0.2">
      <c r="B32" s="127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21"/>
      <c r="AI32" s="123"/>
      <c r="AJ32" s="124"/>
      <c r="AK32" s="12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128" t="str">
        <f>IF(AH33=0,"",AH34/AH33)</f>
        <v/>
      </c>
      <c r="AJ33" s="73">
        <f>AJ24+AH33</f>
        <v>0</v>
      </c>
      <c r="AK33" s="130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129"/>
      <c r="AJ34" s="25">
        <f>AJ25+AH34</f>
        <v>0</v>
      </c>
      <c r="AK34" s="131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91">
        <f>IF(AP39&gt;$K$6,"",YEAR(AP39))</f>
        <v>2025</v>
      </c>
      <c r="R36" s="91"/>
      <c r="S36" s="91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5" t="s">
        <v>7</v>
      </c>
      <c r="AI36" s="106"/>
      <c r="AJ36" s="111" t="s">
        <v>6</v>
      </c>
      <c r="AK36" s="112"/>
      <c r="AO36" s="26">
        <f>AP30+31</f>
        <v>45993</v>
      </c>
      <c r="AP36" s="2">
        <f>YEAR(AO36)</f>
        <v>2025</v>
      </c>
    </row>
    <row r="37" spans="2:42" ht="13.5" customHeight="1" x14ac:dyDescent="0.15">
      <c r="B37" s="35" t="s">
        <v>0</v>
      </c>
      <c r="C37" s="117">
        <f>IF(AP39&gt;$K$6,"",MONTH(AP39))</f>
        <v>12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07"/>
      <c r="AI37" s="108"/>
      <c r="AJ37" s="113"/>
      <c r="AK37" s="114"/>
      <c r="AP37" s="2">
        <f>MONTH(AO36)</f>
        <v>12</v>
      </c>
    </row>
    <row r="38" spans="2:42" x14ac:dyDescent="0.15">
      <c r="B38" s="36" t="s">
        <v>1</v>
      </c>
      <c r="C38" s="32">
        <f>IF($AP39&lt;$D$6,"",IF($AP39&gt;$K$6,"",($AP39)))</f>
        <v>45992</v>
      </c>
      <c r="D38" s="32">
        <f>IF($AP39+1&lt;$D$6,"",IF($AP39+1&gt;$K$6,"",($AP39+1)))</f>
        <v>45993</v>
      </c>
      <c r="E38" s="32">
        <f>IF($AP39+2&lt;$D$6,"",IF($AP39+2&gt;$K$6,"",($AP39+2)))</f>
        <v>45994</v>
      </c>
      <c r="F38" s="32">
        <f>IF($AP39+3&lt;$D$6,"",IF($AP39+3&gt;$K$6,"",($AP39+3)))</f>
        <v>45995</v>
      </c>
      <c r="G38" s="32">
        <f>IF($AP39+4&lt;$D$6,"",IF($AP39+4&gt;$K$6,"",($AP39+4)))</f>
        <v>45996</v>
      </c>
      <c r="H38" s="32">
        <f>IF($AP39+5&lt;$D$6,"",IF($AP39+5&gt;$K$6,"",($AP39+5)))</f>
        <v>45997</v>
      </c>
      <c r="I38" s="32">
        <f>IF($AP39+6&lt;$D$6,"",IF($AP39+6&gt;$K$6,"",($AP39+6)))</f>
        <v>45998</v>
      </c>
      <c r="J38" s="32">
        <f>IF($AP39+7&lt;$D$6,"",IF($AP39+7&gt;$K$6,"",($AP39+7)))</f>
        <v>45999</v>
      </c>
      <c r="K38" s="32">
        <f>IF($AP39+8&lt;$D$6,"",IF($AP39+8&gt;$K$6,"",($AP39+8)))</f>
        <v>46000</v>
      </c>
      <c r="L38" s="32">
        <f>IF($AP39+9&lt;$D$6,"",IF($AP39+9&gt;$K$6,"",($AP39+9)))</f>
        <v>46001</v>
      </c>
      <c r="M38" s="32">
        <f>IF($AP39+10&lt;$D$6,"",IF($AP39+10&gt;$K$6,"",($AP39+10)))</f>
        <v>46002</v>
      </c>
      <c r="N38" s="32">
        <f>IF($AP39+11&lt;$D$6,"",IF($AP39+11&gt;$K$6,"",($AP39+11)))</f>
        <v>46003</v>
      </c>
      <c r="O38" s="32">
        <f>IF($AP39+12&lt;$D$6,"",IF($AP39+12&gt;$K$6,"",($AP39+12)))</f>
        <v>46004</v>
      </c>
      <c r="P38" s="32">
        <f>IF($AP39+13&lt;$D$6,"",IF($AP39+13&gt;$K$6,"",($AP39+13)))</f>
        <v>46005</v>
      </c>
      <c r="Q38" s="32">
        <f>IF($AP39+14&lt;$D$6,"",IF($AP39+14&gt;$K$6,"",($AP39+14)))</f>
        <v>46006</v>
      </c>
      <c r="R38" s="32">
        <f>IF($AP39+15&lt;$D$6,"",IF($AP39+15&gt;$K$6,"",($AP39+15)))</f>
        <v>46007</v>
      </c>
      <c r="S38" s="32">
        <f>IF($AP39+16&lt;$D$6,"",IF($AP39+16&gt;$K$6,"",($AP39+16)))</f>
        <v>46008</v>
      </c>
      <c r="T38" s="32">
        <f>IF($AP39+17&lt;$D$6,"",IF($AP39+17&gt;$K$6,"",($AP39+17)))</f>
        <v>46009</v>
      </c>
      <c r="U38" s="32">
        <f>IF($AP39+18&lt;$D$6,"",IF($AP39+18&gt;$K$6,"",($AP39+18)))</f>
        <v>46010</v>
      </c>
      <c r="V38" s="32">
        <f>IF($AP39+19&lt;$D$6,"",IF($AP39+19&gt;$K$6,"",($AP39+19)))</f>
        <v>46011</v>
      </c>
      <c r="W38" s="32">
        <f>IF($AP39+20&lt;$D$6,"",IF($AP39+20&gt;$K$6,"",($AP39+20)))</f>
        <v>46012</v>
      </c>
      <c r="X38" s="32">
        <f>IF($AP39+21&lt;$D$6,"",IF($AP39+21&gt;$K$6,"",($AP39+21)))</f>
        <v>46013</v>
      </c>
      <c r="Y38" s="32">
        <f>IF($AP39+22&lt;$D$6,"",IF($AP39+22&gt;$K$6,"",($AP39+22)))</f>
        <v>46014</v>
      </c>
      <c r="Z38" s="32">
        <f>IF($AP39+23&lt;$D$6,"",IF($AP39+23&gt;$K$6,"",($AP39+23)))</f>
        <v>46015</v>
      </c>
      <c r="AA38" s="32">
        <f>IF($AP39+24&lt;$D$6,"",IF($AP39+24&gt;$K$6,"",($AP39+24)))</f>
        <v>46016</v>
      </c>
      <c r="AB38" s="32">
        <f>IF($AP39+25&lt;$D$6,"",IF($AP39+25&gt;$K$6,"",($AP39+25)))</f>
        <v>46017</v>
      </c>
      <c r="AC38" s="32">
        <f>IF($AP39+26&lt;$D$6,"",IF($AP39+26&gt;$K$6,"",($AP39+26)))</f>
        <v>46018</v>
      </c>
      <c r="AD38" s="32">
        <f>IF($AP39+27&lt;$D$6,"",IF($AP39+27&gt;$K$6,"",($AP39+27)))</f>
        <v>46019</v>
      </c>
      <c r="AE38" s="32">
        <f>IF($AP39+28="","",IF(DAY($AP39+28)&lt;4,"",IF($AP39+28&lt;$D$6,"",IF($AP39+28&gt;$K$6,"",($AP39+28)))))</f>
        <v>46020</v>
      </c>
      <c r="AF38" s="32">
        <f>IF($AP39+29="","",IF(DAY($AP39+29)&lt;4,"",IF($AP39+29&lt;$D$6,"",IF($AP39+29&gt;$K$6,"",($AP39+29)))))</f>
        <v>46021</v>
      </c>
      <c r="AG38" s="32">
        <f>IF($AP39+30="","",IF(DAY($AP39+30)&lt;4,"",IF($AP39+30&lt;$D$6,"",IF($AP39+30&gt;$K$6,"",($AP39+30)))))</f>
        <v>46022</v>
      </c>
      <c r="AH38" s="109"/>
      <c r="AI38" s="110"/>
      <c r="AJ38" s="115"/>
      <c r="AK38" s="116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45992</v>
      </c>
      <c r="D39" s="14">
        <f>IF($AP39+1&lt;$D$6,"",IF($AP39+1&gt;$K$6,"",($AP39+1)))</f>
        <v>45993</v>
      </c>
      <c r="E39" s="14">
        <f>IF($AP39+2&lt;$D$6,"",IF($AP39+2&gt;$K$6,"",($AP39+2)))</f>
        <v>45994</v>
      </c>
      <c r="F39" s="14">
        <f>IF($AP39+3&lt;$D$6,"",IF($AP39+3&gt;$K$6,"",($AP39+3)))</f>
        <v>45995</v>
      </c>
      <c r="G39" s="14">
        <f>IF($AP39+4&lt;$D$6,"",IF($AP39+4&gt;$K$6,"",($AP39+4)))</f>
        <v>45996</v>
      </c>
      <c r="H39" s="14">
        <f>IF($AP39+5&lt;$D$6,"",IF($AP39+5&gt;$K$6,"",($AP39+5)))</f>
        <v>45997</v>
      </c>
      <c r="I39" s="14">
        <f>IF($AP39+6&lt;$D$6,"",IF($AP39+6&gt;$K$6,"",($AP39+6)))</f>
        <v>45998</v>
      </c>
      <c r="J39" s="14">
        <f>IF($AP39+7&lt;$D$6,"",IF($AP39+7&gt;$K$6,"",($AP39+7)))</f>
        <v>45999</v>
      </c>
      <c r="K39" s="14">
        <f>IF($AP39+8&lt;$D$6,"",IF($AP39+8&gt;$K$6,"",($AP39+8)))</f>
        <v>46000</v>
      </c>
      <c r="L39" s="14">
        <f>IF($AP39+9&lt;$D$6,"",IF($AP39+9&gt;$K$6,"",($AP39+9)))</f>
        <v>46001</v>
      </c>
      <c r="M39" s="14">
        <f>IF($AP39+10&lt;$D$6,"",IF($AP39+10&gt;$K$6,"",($AP39+10)))</f>
        <v>46002</v>
      </c>
      <c r="N39" s="14">
        <f>IF($AP39+11&lt;$D$6,"",IF($AP39+11&gt;$K$6,"",($AP39+11)))</f>
        <v>46003</v>
      </c>
      <c r="O39" s="14">
        <f>IF($AP39+12&lt;$D$6,"",IF($AP39+12&gt;$K$6,"",($AP39+12)))</f>
        <v>46004</v>
      </c>
      <c r="P39" s="14">
        <f>IF($AP39+13&lt;$D$6,"",IF($AP39+13&gt;$K$6,"",($AP39+13)))</f>
        <v>46005</v>
      </c>
      <c r="Q39" s="14">
        <f>IF($AP39+14&lt;$D$6,"",IF($AP39+14&gt;$K$6,"",($AP39+14)))</f>
        <v>46006</v>
      </c>
      <c r="R39" s="14">
        <f>IF($AP39+15&lt;$D$6,"",IF($AP39+15&gt;$K$6,"",($AP39+15)))</f>
        <v>46007</v>
      </c>
      <c r="S39" s="14">
        <f>IF($AP39+16&lt;$D$6,"",IF($AP39+16&gt;$K$6,"",($AP39+16)))</f>
        <v>46008</v>
      </c>
      <c r="T39" s="14">
        <f>IF($AP39+17&lt;$D$6,"",IF($AP39+17&gt;$K$6,"",($AP39+17)))</f>
        <v>46009</v>
      </c>
      <c r="U39" s="14">
        <f>IF($AP39+18&lt;$D$6,"",IF($AP39+18&gt;$K$6,"",($AP39+18)))</f>
        <v>46010</v>
      </c>
      <c r="V39" s="14">
        <f>IF($AP39+19&lt;$D$6,"",IF($AP39+19&gt;$K$6,"",($AP39+19)))</f>
        <v>46011</v>
      </c>
      <c r="W39" s="14">
        <f>IF($AP39+20&lt;$D$6,"",IF($AP39+20&gt;$K$6,"",($AP39+20)))</f>
        <v>46012</v>
      </c>
      <c r="X39" s="14">
        <f>IF($AP39+21&lt;$D$6,"",IF($AP39+21&gt;$K$6,"",($AP39+21)))</f>
        <v>46013</v>
      </c>
      <c r="Y39" s="14">
        <f>IF($AP39+22&lt;$D$6,"",IF($AP39+22&gt;$K$6,"",($AP39+22)))</f>
        <v>46014</v>
      </c>
      <c r="Z39" s="14">
        <f>IF($AP39+23&lt;$D$6,"",IF($AP39+23&gt;$K$6,"",($AP39+23)))</f>
        <v>46015</v>
      </c>
      <c r="AA39" s="14">
        <f>IF($AP39+24&lt;$D$6,"",IF($AP39+24&gt;$K$6,"",($AP39+24)))</f>
        <v>46016</v>
      </c>
      <c r="AB39" s="14">
        <f>IF($AP39+25&lt;$D$6,"",IF($AP39+25&gt;$K$6,"",($AP39+25)))</f>
        <v>46017</v>
      </c>
      <c r="AC39" s="14">
        <f>IF($AP39+26&lt;$D$6,"",IF($AP39+26&gt;$K$6,"",($AP39+26)))</f>
        <v>46018</v>
      </c>
      <c r="AD39" s="14">
        <f>IF($AP39+27&lt;$D$6,"",IF($AP39+27&gt;$K$6,"",($AP39+27)))</f>
        <v>46019</v>
      </c>
      <c r="AE39" s="14">
        <f>IF($AP39+28="","",IF(DAY($AP39+28)&lt;4,"",IF($AP39+28&lt;$D$6,"",IF($AP39+28&gt;$K$6,"",($AP39+28)))))</f>
        <v>46020</v>
      </c>
      <c r="AF39" s="14">
        <f>IF($AP39+29="","",IF(DAY($AP39+29)&lt;4,"",IF($AP39+29&lt;$D$6,"",IF($AP39+29&gt;$K$6,"",($AP39+29)))))</f>
        <v>46021</v>
      </c>
      <c r="AG39" s="14">
        <f>IF($AP39+30="","",IF(DAY($AP39+30)&lt;4,"",IF($AP39+30&lt;$D$6,"",IF($AP39+30&gt;$K$6,"",($AP39+30)))))</f>
        <v>46022</v>
      </c>
      <c r="AH39" s="120" t="s">
        <v>5</v>
      </c>
      <c r="AI39" s="122" t="s">
        <v>46</v>
      </c>
      <c r="AJ39" s="124" t="s">
        <v>5</v>
      </c>
      <c r="AK39" s="125" t="s">
        <v>46</v>
      </c>
      <c r="AP39" s="26">
        <f>DATE(AP36,AP37,AP38)</f>
        <v>45992</v>
      </c>
    </row>
    <row r="40" spans="2:42" ht="28.5" customHeight="1" x14ac:dyDescent="0.15">
      <c r="B40" s="126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21"/>
      <c r="AI40" s="123"/>
      <c r="AJ40" s="124"/>
      <c r="AK40" s="125"/>
    </row>
    <row r="41" spans="2:42" s="20" customFormat="1" ht="28.5" customHeight="1" thickBot="1" x14ac:dyDescent="0.2">
      <c r="B41" s="127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21"/>
      <c r="AI41" s="123"/>
      <c r="AJ41" s="124"/>
      <c r="AK41" s="12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128" t="str">
        <f>IF(AH42=0,"",AH43/AH42)</f>
        <v/>
      </c>
      <c r="AJ42" s="73">
        <f>AJ33+AH42</f>
        <v>0</v>
      </c>
      <c r="AK42" s="130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129"/>
      <c r="AJ43" s="25">
        <f>AJ34+AH43</f>
        <v>0</v>
      </c>
      <c r="AK43" s="131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91">
        <f>IF(AP48&gt;$K$6,"",YEAR(AP48))</f>
        <v>2026</v>
      </c>
      <c r="R45" s="91"/>
      <c r="S45" s="91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5" t="s">
        <v>7</v>
      </c>
      <c r="AI45" s="106"/>
      <c r="AJ45" s="111" t="s">
        <v>6</v>
      </c>
      <c r="AK45" s="112"/>
      <c r="AO45" s="26">
        <f>AP39+31</f>
        <v>46023</v>
      </c>
      <c r="AP45" s="2">
        <f>YEAR(AO45)</f>
        <v>2026</v>
      </c>
    </row>
    <row r="46" spans="2:42" ht="13.5" customHeight="1" x14ac:dyDescent="0.15">
      <c r="B46" s="35" t="s">
        <v>0</v>
      </c>
      <c r="C46" s="117">
        <f>IF(AP48&gt;$K$6,"",MONTH(AP48))</f>
        <v>1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H46" s="107"/>
      <c r="AI46" s="108"/>
      <c r="AJ46" s="113"/>
      <c r="AK46" s="114"/>
      <c r="AP46" s="2">
        <f>MONTH(AO45)</f>
        <v>1</v>
      </c>
    </row>
    <row r="47" spans="2:42" x14ac:dyDescent="0.15">
      <c r="B47" s="36" t="s">
        <v>1</v>
      </c>
      <c r="C47" s="32">
        <f>IF($AP48&lt;$D$6,"",IF($AP48&gt;$K$6,"",($AP48)))</f>
        <v>46023</v>
      </c>
      <c r="D47" s="32">
        <f>IF($AP48+1&lt;$D$6,"",IF($AP48+1&gt;$K$6,"",($AP48+1)))</f>
        <v>46024</v>
      </c>
      <c r="E47" s="32">
        <f>IF($AP48+2&lt;$D$6,"",IF($AP48+2&gt;$K$6,"",($AP48+2)))</f>
        <v>46025</v>
      </c>
      <c r="F47" s="32">
        <f>IF($AP48+3&lt;$D$6,"",IF($AP48+3&gt;$K$6,"",($AP48+3)))</f>
        <v>46026</v>
      </c>
      <c r="G47" s="32">
        <f>IF($AP48+4&lt;$D$6,"",IF($AP48+4&gt;$K$6,"",($AP48+4)))</f>
        <v>46027</v>
      </c>
      <c r="H47" s="32">
        <f>IF($AP48+5&lt;$D$6,"",IF($AP48+5&gt;$K$6,"",($AP48+5)))</f>
        <v>46028</v>
      </c>
      <c r="I47" s="32">
        <f>IF($AP48+6&lt;$D$6,"",IF($AP48+6&gt;$K$6,"",($AP48+6)))</f>
        <v>46029</v>
      </c>
      <c r="J47" s="32">
        <f>IF($AP48+7&lt;$D$6,"",IF($AP48+7&gt;$K$6,"",($AP48+7)))</f>
        <v>46030</v>
      </c>
      <c r="K47" s="32">
        <f>IF($AP48+8&lt;$D$6,"",IF($AP48+8&gt;$K$6,"",($AP48+8)))</f>
        <v>46031</v>
      </c>
      <c r="L47" s="32">
        <f>IF($AP48+9&lt;$D$6,"",IF($AP48+9&gt;$K$6,"",($AP48+9)))</f>
        <v>46032</v>
      </c>
      <c r="M47" s="32">
        <f>IF($AP48+10&lt;$D$6,"",IF($AP48+10&gt;$K$6,"",($AP48+10)))</f>
        <v>46033</v>
      </c>
      <c r="N47" s="32">
        <f>IF($AP48+11&lt;$D$6,"",IF($AP48+11&gt;$K$6,"",($AP48+11)))</f>
        <v>46034</v>
      </c>
      <c r="O47" s="32">
        <f>IF($AP48+12&lt;$D$6,"",IF($AP48+12&gt;$K$6,"",($AP48+12)))</f>
        <v>46035</v>
      </c>
      <c r="P47" s="32">
        <f>IF($AP48+13&lt;$D$6,"",IF($AP48+13&gt;$K$6,"",($AP48+13)))</f>
        <v>46036</v>
      </c>
      <c r="Q47" s="32">
        <f>IF($AP48+14&lt;$D$6,"",IF($AP48+14&gt;$K$6,"",($AP48+14)))</f>
        <v>46037</v>
      </c>
      <c r="R47" s="32">
        <f>IF($AP48+15&lt;$D$6,"",IF($AP48+15&gt;$K$6,"",($AP48+15)))</f>
        <v>46038</v>
      </c>
      <c r="S47" s="32">
        <f>IF($AP48+16&lt;$D$6,"",IF($AP48+16&gt;$K$6,"",($AP48+16)))</f>
        <v>46039</v>
      </c>
      <c r="T47" s="32">
        <f>IF($AP48+17&lt;$D$6,"",IF($AP48+17&gt;$K$6,"",($AP48+17)))</f>
        <v>46040</v>
      </c>
      <c r="U47" s="32">
        <f>IF($AP48+18&lt;$D$6,"",IF($AP48+18&gt;$K$6,"",($AP48+18)))</f>
        <v>46041</v>
      </c>
      <c r="V47" s="32">
        <f>IF($AP48+19&lt;$D$6,"",IF($AP48+19&gt;$K$6,"",($AP48+19)))</f>
        <v>46042</v>
      </c>
      <c r="W47" s="32">
        <f>IF($AP48+20&lt;$D$6,"",IF($AP48+20&gt;$K$6,"",($AP48+20)))</f>
        <v>46043</v>
      </c>
      <c r="X47" s="32">
        <f>IF($AP48+21&lt;$D$6,"",IF($AP48+21&gt;$K$6,"",($AP48+21)))</f>
        <v>46044</v>
      </c>
      <c r="Y47" s="32">
        <f>IF($AP48+22&lt;$D$6,"",IF($AP48+22&gt;$K$6,"",($AP48+22)))</f>
        <v>46045</v>
      </c>
      <c r="Z47" s="32">
        <f>IF($AP48+23&lt;$D$6,"",IF($AP48+23&gt;$K$6,"",($AP48+23)))</f>
        <v>46046</v>
      </c>
      <c r="AA47" s="32">
        <f>IF($AP48+24&lt;$D$6,"",IF($AP48+24&gt;$K$6,"",($AP48+24)))</f>
        <v>46047</v>
      </c>
      <c r="AB47" s="32">
        <f>IF($AP48+25&lt;$D$6,"",IF($AP48+25&gt;$K$6,"",($AP48+25)))</f>
        <v>46048</v>
      </c>
      <c r="AC47" s="32">
        <f>IF($AP48+26&lt;$D$6,"",IF($AP48+26&gt;$K$6,"",($AP48+26)))</f>
        <v>46049</v>
      </c>
      <c r="AD47" s="32">
        <f>IF($AP48+27&lt;$D$6,"",IF($AP48+27&gt;$K$6,"",($AP48+27)))</f>
        <v>46050</v>
      </c>
      <c r="AE47" s="32">
        <f>IF($AP48+28="","",IF(DAY($AP48+28)&lt;4,"",IF($AP48+28&lt;$D$6,"",IF($AP48+28&gt;$K$6,"",($AP48+28)))))</f>
        <v>46051</v>
      </c>
      <c r="AF47" s="32">
        <f>IF($AP48+29="","",IF(DAY($AP48+29)&lt;4,"",IF($AP48+29&lt;$D$6,"",IF($AP48+29&gt;$K$6,"",($AP48+29)))))</f>
        <v>46052</v>
      </c>
      <c r="AG47" s="32">
        <f>IF($AP48+30="","",IF(DAY($AP48+30)&lt;4,"",IF($AP48+30&lt;$D$6,"",IF($AP48+30&gt;$K$6,"",($AP48+30)))))</f>
        <v>46053</v>
      </c>
      <c r="AH47" s="109"/>
      <c r="AI47" s="110"/>
      <c r="AJ47" s="115"/>
      <c r="AK47" s="116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46023</v>
      </c>
      <c r="D48" s="14">
        <f>IF($AP48+1&lt;$D$6,"",IF($AP48+1&gt;$K$6,"",($AP48+1)))</f>
        <v>46024</v>
      </c>
      <c r="E48" s="14">
        <f>IF($AP48+2&lt;$D$6,"",IF($AP48+2&gt;$K$6,"",($AP48+2)))</f>
        <v>46025</v>
      </c>
      <c r="F48" s="14">
        <f>IF($AP48+3&lt;$D$6,"",IF($AP48+3&gt;$K$6,"",($AP48+3)))</f>
        <v>46026</v>
      </c>
      <c r="G48" s="14">
        <f>IF($AP48+4&lt;$D$6,"",IF($AP48+4&gt;$K$6,"",($AP48+4)))</f>
        <v>46027</v>
      </c>
      <c r="H48" s="14">
        <f>IF($AP48+5&lt;$D$6,"",IF($AP48+5&gt;$K$6,"",($AP48+5)))</f>
        <v>46028</v>
      </c>
      <c r="I48" s="14">
        <f>IF($AP48+6&lt;$D$6,"",IF($AP48+6&gt;$K$6,"",($AP48+6)))</f>
        <v>46029</v>
      </c>
      <c r="J48" s="14">
        <f>IF($AP48+7&lt;$D$6,"",IF($AP48+7&gt;$K$6,"",($AP48+7)))</f>
        <v>46030</v>
      </c>
      <c r="K48" s="14">
        <f>IF($AP48+8&lt;$D$6,"",IF($AP48+8&gt;$K$6,"",($AP48+8)))</f>
        <v>46031</v>
      </c>
      <c r="L48" s="14">
        <f>IF($AP48+9&lt;$D$6,"",IF($AP48+9&gt;$K$6,"",($AP48+9)))</f>
        <v>46032</v>
      </c>
      <c r="M48" s="14">
        <f>IF($AP48+10&lt;$D$6,"",IF($AP48+10&gt;$K$6,"",($AP48+10)))</f>
        <v>46033</v>
      </c>
      <c r="N48" s="14">
        <f>IF($AP48+11&lt;$D$6,"",IF($AP48+11&gt;$K$6,"",($AP48+11)))</f>
        <v>46034</v>
      </c>
      <c r="O48" s="14">
        <f>IF($AP48+12&lt;$D$6,"",IF($AP48+12&gt;$K$6,"",($AP48+12)))</f>
        <v>46035</v>
      </c>
      <c r="P48" s="14">
        <f>IF($AP48+13&lt;$D$6,"",IF($AP48+13&gt;$K$6,"",($AP48+13)))</f>
        <v>46036</v>
      </c>
      <c r="Q48" s="14">
        <f>IF($AP48+14&lt;$D$6,"",IF($AP48+14&gt;$K$6,"",($AP48+14)))</f>
        <v>46037</v>
      </c>
      <c r="R48" s="14">
        <f>IF($AP48+15&lt;$D$6,"",IF($AP48+15&gt;$K$6,"",($AP48+15)))</f>
        <v>46038</v>
      </c>
      <c r="S48" s="14">
        <f>IF($AP48+16&lt;$D$6,"",IF($AP48+16&gt;$K$6,"",($AP48+16)))</f>
        <v>46039</v>
      </c>
      <c r="T48" s="14">
        <f>IF($AP48+17&lt;$D$6,"",IF($AP48+17&gt;$K$6,"",($AP48+17)))</f>
        <v>46040</v>
      </c>
      <c r="U48" s="14">
        <f>IF($AP48+18&lt;$D$6,"",IF($AP48+18&gt;$K$6,"",($AP48+18)))</f>
        <v>46041</v>
      </c>
      <c r="V48" s="14">
        <f>IF($AP48+19&lt;$D$6,"",IF($AP48+19&gt;$K$6,"",($AP48+19)))</f>
        <v>46042</v>
      </c>
      <c r="W48" s="14">
        <f>IF($AP48+20&lt;$D$6,"",IF($AP48+20&gt;$K$6,"",($AP48+20)))</f>
        <v>46043</v>
      </c>
      <c r="X48" s="14">
        <f>IF($AP48+21&lt;$D$6,"",IF($AP48+21&gt;$K$6,"",($AP48+21)))</f>
        <v>46044</v>
      </c>
      <c r="Y48" s="14">
        <f>IF($AP48+22&lt;$D$6,"",IF($AP48+22&gt;$K$6,"",($AP48+22)))</f>
        <v>46045</v>
      </c>
      <c r="Z48" s="14">
        <f>IF($AP48+23&lt;$D$6,"",IF($AP48+23&gt;$K$6,"",($AP48+23)))</f>
        <v>46046</v>
      </c>
      <c r="AA48" s="14">
        <f>IF($AP48+24&lt;$D$6,"",IF($AP48+24&gt;$K$6,"",($AP48+24)))</f>
        <v>46047</v>
      </c>
      <c r="AB48" s="14">
        <f>IF($AP48+25&lt;$D$6,"",IF($AP48+25&gt;$K$6,"",($AP48+25)))</f>
        <v>46048</v>
      </c>
      <c r="AC48" s="14">
        <f>IF($AP48+26&lt;$D$6,"",IF($AP48+26&gt;$K$6,"",($AP48+26)))</f>
        <v>46049</v>
      </c>
      <c r="AD48" s="14">
        <f>IF($AP48+27&lt;$D$6,"",IF($AP48+27&gt;$K$6,"",($AP48+27)))</f>
        <v>46050</v>
      </c>
      <c r="AE48" s="14">
        <f>IF($AP48+28="","",IF(DAY($AP48+28)&lt;4,"",IF($AP48+28&lt;$D$6,"",IF($AP48+28&gt;$K$6,"",($AP48+28)))))</f>
        <v>46051</v>
      </c>
      <c r="AF48" s="14">
        <f>IF($AP48+29="","",IF(DAY($AP48+29)&lt;4,"",IF($AP48+29&lt;$D$6,"",IF($AP48+29&gt;$K$6,"",($AP48+29)))))</f>
        <v>46052</v>
      </c>
      <c r="AG48" s="14">
        <f>IF($AP48+30="","",IF(DAY($AP48+30)&lt;4,"",IF($AP48+30&lt;$D$6,"",IF($AP48+30&gt;$K$6,"",($AP48+30)))))</f>
        <v>46053</v>
      </c>
      <c r="AH48" s="120" t="s">
        <v>5</v>
      </c>
      <c r="AI48" s="122" t="s">
        <v>46</v>
      </c>
      <c r="AJ48" s="124" t="s">
        <v>5</v>
      </c>
      <c r="AK48" s="125" t="s">
        <v>46</v>
      </c>
      <c r="AP48" s="26">
        <f>DATE(AP45,AP46,AP47)</f>
        <v>46023</v>
      </c>
    </row>
    <row r="49" spans="2:42" ht="28.5" customHeight="1" x14ac:dyDescent="0.15">
      <c r="B49" s="126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21"/>
      <c r="AI49" s="123"/>
      <c r="AJ49" s="124"/>
      <c r="AK49" s="125"/>
    </row>
    <row r="50" spans="2:42" s="20" customFormat="1" ht="28.5" customHeight="1" thickBot="1" x14ac:dyDescent="0.2">
      <c r="B50" s="127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21"/>
      <c r="AI50" s="123"/>
      <c r="AJ50" s="124"/>
      <c r="AK50" s="12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128" t="str">
        <f>IF(AH51=0,"",AH52/AH51)</f>
        <v/>
      </c>
      <c r="AJ51" s="73">
        <f>AJ42+AH51</f>
        <v>0</v>
      </c>
      <c r="AK51" s="130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129"/>
      <c r="AJ52" s="25">
        <f>AJ43+AH52</f>
        <v>0</v>
      </c>
      <c r="AK52" s="131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1">
        <f>IF(AP57&gt;$K$6,"",YEAR(AP57))</f>
        <v>2026</v>
      </c>
      <c r="R54" s="91"/>
      <c r="S54" s="91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5" t="s">
        <v>7</v>
      </c>
      <c r="AI54" s="106"/>
      <c r="AJ54" s="111" t="s">
        <v>6</v>
      </c>
      <c r="AK54" s="112"/>
      <c r="AO54" s="26">
        <f>AP48+31</f>
        <v>46054</v>
      </c>
      <c r="AP54" s="2">
        <f>YEAR(AO54)</f>
        <v>2026</v>
      </c>
    </row>
    <row r="55" spans="2:42" ht="13.5" customHeight="1" x14ac:dyDescent="0.15">
      <c r="B55" s="35" t="s">
        <v>0</v>
      </c>
      <c r="C55" s="117">
        <f>IF(AP57&gt;$K$6,"",MONTH(AP57))</f>
        <v>2</v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9"/>
      <c r="AH55" s="107"/>
      <c r="AI55" s="108"/>
      <c r="AJ55" s="113"/>
      <c r="AK55" s="114"/>
      <c r="AP55" s="2">
        <f>MONTH(AO54)</f>
        <v>2</v>
      </c>
    </row>
    <row r="56" spans="2:42" x14ac:dyDescent="0.15">
      <c r="B56" s="36" t="s">
        <v>1</v>
      </c>
      <c r="C56" s="32">
        <f>IF($AP57&lt;$D$6,"",IF($AP57&gt;$K$6,"",($AP57)))</f>
        <v>46054</v>
      </c>
      <c r="D56" s="32">
        <f>IF($AP57+1&lt;$D$6,"",IF($AP57+1&gt;$K$6,"",($AP57+1)))</f>
        <v>46055</v>
      </c>
      <c r="E56" s="32">
        <f>IF($AP57+2&lt;$D$6,"",IF($AP57+2&gt;$K$6,"",($AP57+2)))</f>
        <v>46056</v>
      </c>
      <c r="F56" s="32">
        <f>IF($AP57+3&lt;$D$6,"",IF($AP57+3&gt;$K$6,"",($AP57+3)))</f>
        <v>46057</v>
      </c>
      <c r="G56" s="32">
        <f>IF($AP57+4&lt;$D$6,"",IF($AP57+4&gt;$K$6,"",($AP57+4)))</f>
        <v>46058</v>
      </c>
      <c r="H56" s="32">
        <f>IF($AP57+5&lt;$D$6,"",IF($AP57+5&gt;$K$6,"",($AP57+5)))</f>
        <v>46059</v>
      </c>
      <c r="I56" s="32">
        <f>IF($AP57+6&lt;$D$6,"",IF($AP57+6&gt;$K$6,"",($AP57+6)))</f>
        <v>46060</v>
      </c>
      <c r="J56" s="32">
        <f>IF($AP57+7&lt;$D$6,"",IF($AP57+7&gt;$K$6,"",($AP57+7)))</f>
        <v>46061</v>
      </c>
      <c r="K56" s="32">
        <f>IF($AP57+8&lt;$D$6,"",IF($AP57+8&gt;$K$6,"",($AP57+8)))</f>
        <v>46062</v>
      </c>
      <c r="L56" s="32">
        <f>IF($AP57+9&lt;$D$6,"",IF($AP57+9&gt;$K$6,"",($AP57+9)))</f>
        <v>46063</v>
      </c>
      <c r="M56" s="32">
        <f>IF($AP57+10&lt;$D$6,"",IF($AP57+10&gt;$K$6,"",($AP57+10)))</f>
        <v>46064</v>
      </c>
      <c r="N56" s="32">
        <f>IF($AP57+11&lt;$D$6,"",IF($AP57+11&gt;$K$6,"",($AP57+11)))</f>
        <v>46065</v>
      </c>
      <c r="O56" s="32">
        <f>IF($AP57+12&lt;$D$6,"",IF($AP57+12&gt;$K$6,"",($AP57+12)))</f>
        <v>46066</v>
      </c>
      <c r="P56" s="32">
        <f>IF($AP57+13&lt;$D$6,"",IF($AP57+13&gt;$K$6,"",($AP57+13)))</f>
        <v>46067</v>
      </c>
      <c r="Q56" s="32">
        <f>IF($AP57+14&lt;$D$6,"",IF($AP57+14&gt;$K$6,"",($AP57+14)))</f>
        <v>46068</v>
      </c>
      <c r="R56" s="32">
        <f>IF($AP57+15&lt;$D$6,"",IF($AP57+15&gt;$K$6,"",($AP57+15)))</f>
        <v>46069</v>
      </c>
      <c r="S56" s="32">
        <f>IF($AP57+16&lt;$D$6,"",IF($AP57+16&gt;$K$6,"",($AP57+16)))</f>
        <v>46070</v>
      </c>
      <c r="T56" s="32">
        <f>IF($AP57+17&lt;$D$6,"",IF($AP57+17&gt;$K$6,"",($AP57+17)))</f>
        <v>46071</v>
      </c>
      <c r="U56" s="32">
        <f>IF($AP57+18&lt;$D$6,"",IF($AP57+18&gt;$K$6,"",($AP57+18)))</f>
        <v>46072</v>
      </c>
      <c r="V56" s="32">
        <f>IF($AP57+19&lt;$D$6,"",IF($AP57+19&gt;$K$6,"",($AP57+19)))</f>
        <v>46073</v>
      </c>
      <c r="W56" s="32">
        <f>IF($AP57+20&lt;$D$6,"",IF($AP57+20&gt;$K$6,"",($AP57+20)))</f>
        <v>46074</v>
      </c>
      <c r="X56" s="32">
        <f>IF($AP57+21&lt;$D$6,"",IF($AP57+21&gt;$K$6,"",($AP57+21)))</f>
        <v>46075</v>
      </c>
      <c r="Y56" s="32">
        <f>IF($AP57+22&lt;$D$6,"",IF($AP57+22&gt;$K$6,"",($AP57+22)))</f>
        <v>46076</v>
      </c>
      <c r="Z56" s="32">
        <f>IF($AP57+23&lt;$D$6,"",IF($AP57+23&gt;$K$6,"",($AP57+23)))</f>
        <v>46077</v>
      </c>
      <c r="AA56" s="32">
        <f>IF($AP57+24&lt;$D$6,"",IF($AP57+24&gt;$K$6,"",($AP57+24)))</f>
        <v>46078</v>
      </c>
      <c r="AB56" s="32">
        <f>IF($AP57+25&lt;$D$6,"",IF($AP57+25&gt;$K$6,"",($AP57+25)))</f>
        <v>46079</v>
      </c>
      <c r="AC56" s="32">
        <f>IF($AP57+26&lt;$D$6,"",IF($AP57+26&gt;$K$6,"",($AP57+26)))</f>
        <v>46080</v>
      </c>
      <c r="AD56" s="32">
        <f>IF($AP57+27&lt;$D$6,"",IF($AP57+27&gt;$K$6,"",($AP57+27)))</f>
        <v>46081</v>
      </c>
      <c r="AE56" s="32" t="str">
        <f>IF($AP57+28="","",IF(DAY($AP57+28)&lt;4,"",IF($AP57+28&lt;$D$6,"",IF($AP57+28&gt;$K$6,"",($AP57+28)))))</f>
        <v/>
      </c>
      <c r="AF56" s="32" t="str">
        <f>IF($AP57+29="","",IF(DAY($AP57+29)&lt;4,"",IF($AP57+29&lt;$D$6,"",IF($AP57+29&gt;$K$6,"",($AP57+29)))))</f>
        <v/>
      </c>
      <c r="AG56" s="32" t="str">
        <f>IF($AP57+30="","",IF(DAY($AP57+30)&lt;4,"",IF($AP57+30&lt;$D$6,"",IF($AP57+30&gt;$K$6,"",($AP57+30)))))</f>
        <v/>
      </c>
      <c r="AH56" s="109"/>
      <c r="AI56" s="110"/>
      <c r="AJ56" s="115"/>
      <c r="AK56" s="116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46054</v>
      </c>
      <c r="D57" s="14">
        <f>IF($AP57+1&lt;$D$6,"",IF($AP57+1&gt;$K$6,"",($AP57+1)))</f>
        <v>46055</v>
      </c>
      <c r="E57" s="14">
        <f>IF($AP57+2&lt;$D$6,"",IF($AP57+2&gt;$K$6,"",($AP57+2)))</f>
        <v>46056</v>
      </c>
      <c r="F57" s="14">
        <f>IF($AP57+3&lt;$D$6,"",IF($AP57+3&gt;$K$6,"",($AP57+3)))</f>
        <v>46057</v>
      </c>
      <c r="G57" s="14">
        <f>IF($AP57+4&lt;$D$6,"",IF($AP57+4&gt;$K$6,"",($AP57+4)))</f>
        <v>46058</v>
      </c>
      <c r="H57" s="14">
        <f>IF($AP57+5&lt;$D$6,"",IF($AP57+5&gt;$K$6,"",($AP57+5)))</f>
        <v>46059</v>
      </c>
      <c r="I57" s="14">
        <f>IF($AP57+6&lt;$D$6,"",IF($AP57+6&gt;$K$6,"",($AP57+6)))</f>
        <v>46060</v>
      </c>
      <c r="J57" s="14">
        <f>IF($AP57+7&lt;$D$6,"",IF($AP57+7&gt;$K$6,"",($AP57+7)))</f>
        <v>46061</v>
      </c>
      <c r="K57" s="14">
        <f>IF($AP57+8&lt;$D$6,"",IF($AP57+8&gt;$K$6,"",($AP57+8)))</f>
        <v>46062</v>
      </c>
      <c r="L57" s="14">
        <f>IF($AP57+9&lt;$D$6,"",IF($AP57+9&gt;$K$6,"",($AP57+9)))</f>
        <v>46063</v>
      </c>
      <c r="M57" s="14">
        <f>IF($AP57+10&lt;$D$6,"",IF($AP57+10&gt;$K$6,"",($AP57+10)))</f>
        <v>46064</v>
      </c>
      <c r="N57" s="14">
        <f>IF($AP57+11&lt;$D$6,"",IF($AP57+11&gt;$K$6,"",($AP57+11)))</f>
        <v>46065</v>
      </c>
      <c r="O57" s="14">
        <f>IF($AP57+12&lt;$D$6,"",IF($AP57+12&gt;$K$6,"",($AP57+12)))</f>
        <v>46066</v>
      </c>
      <c r="P57" s="14">
        <f>IF($AP57+13&lt;$D$6,"",IF($AP57+13&gt;$K$6,"",($AP57+13)))</f>
        <v>46067</v>
      </c>
      <c r="Q57" s="14">
        <f>IF($AP57+14&lt;$D$6,"",IF($AP57+14&gt;$K$6,"",($AP57+14)))</f>
        <v>46068</v>
      </c>
      <c r="R57" s="14">
        <f>IF($AP57+15&lt;$D$6,"",IF($AP57+15&gt;$K$6,"",($AP57+15)))</f>
        <v>46069</v>
      </c>
      <c r="S57" s="14">
        <f>IF($AP57+16&lt;$D$6,"",IF($AP57+16&gt;$K$6,"",($AP57+16)))</f>
        <v>46070</v>
      </c>
      <c r="T57" s="14">
        <f>IF($AP57+17&lt;$D$6,"",IF($AP57+17&gt;$K$6,"",($AP57+17)))</f>
        <v>46071</v>
      </c>
      <c r="U57" s="14">
        <f>IF($AP57+18&lt;$D$6,"",IF($AP57+18&gt;$K$6,"",($AP57+18)))</f>
        <v>46072</v>
      </c>
      <c r="V57" s="14">
        <f>IF($AP57+19&lt;$D$6,"",IF($AP57+19&gt;$K$6,"",($AP57+19)))</f>
        <v>46073</v>
      </c>
      <c r="W57" s="14">
        <f>IF($AP57+20&lt;$D$6,"",IF($AP57+20&gt;$K$6,"",($AP57+20)))</f>
        <v>46074</v>
      </c>
      <c r="X57" s="14">
        <f>IF($AP57+21&lt;$D$6,"",IF($AP57+21&gt;$K$6,"",($AP57+21)))</f>
        <v>46075</v>
      </c>
      <c r="Y57" s="14">
        <f>IF($AP57+22&lt;$D$6,"",IF($AP57+22&gt;$K$6,"",($AP57+22)))</f>
        <v>46076</v>
      </c>
      <c r="Z57" s="14">
        <f>IF($AP57+23&lt;$D$6,"",IF($AP57+23&gt;$K$6,"",($AP57+23)))</f>
        <v>46077</v>
      </c>
      <c r="AA57" s="14">
        <f>IF($AP57+24&lt;$D$6,"",IF($AP57+24&gt;$K$6,"",($AP57+24)))</f>
        <v>46078</v>
      </c>
      <c r="AB57" s="14">
        <f>IF($AP57+25&lt;$D$6,"",IF($AP57+25&gt;$K$6,"",($AP57+25)))</f>
        <v>46079</v>
      </c>
      <c r="AC57" s="14">
        <f>IF($AP57+26&lt;$D$6,"",IF($AP57+26&gt;$K$6,"",($AP57+26)))</f>
        <v>46080</v>
      </c>
      <c r="AD57" s="14">
        <f>IF($AP57+27&lt;$D$6,"",IF($AP57+27&gt;$K$6,"",($AP57+27)))</f>
        <v>46081</v>
      </c>
      <c r="AE57" s="14" t="str">
        <f>IF($AP57+28="","",IF(DAY($AP57+28)&lt;4,"",IF($AP57+28&lt;$D$6,"",IF($AP57+28&gt;$K$6,"",($AP57+28)))))</f>
        <v/>
      </c>
      <c r="AF57" s="14" t="str">
        <f>IF($AP57+29="","",IF(DAY($AP57+29)&lt;4,"",IF($AP57+29&lt;$D$6,"",IF($AP57+29&gt;$K$6,"",($AP57+29)))))</f>
        <v/>
      </c>
      <c r="AG57" s="14" t="str">
        <f>IF($AP57+30="","",IF(DAY($AP57+30)&lt;4,"",IF($AP57+30&lt;$D$6,"",IF($AP57+30&gt;$K$6,"",($AP57+30)))))</f>
        <v/>
      </c>
      <c r="AH57" s="120" t="s">
        <v>5</v>
      </c>
      <c r="AI57" s="122" t="s">
        <v>46</v>
      </c>
      <c r="AJ57" s="124" t="s">
        <v>5</v>
      </c>
      <c r="AK57" s="125" t="s">
        <v>46</v>
      </c>
      <c r="AP57" s="26">
        <f>DATE(AP54,AP55,AP56)</f>
        <v>46054</v>
      </c>
    </row>
    <row r="58" spans="2:42" ht="28.5" customHeight="1" x14ac:dyDescent="0.15">
      <c r="B58" s="126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21"/>
      <c r="AI58" s="123"/>
      <c r="AJ58" s="124"/>
      <c r="AK58" s="125"/>
    </row>
    <row r="59" spans="2:42" s="20" customFormat="1" ht="28.5" customHeight="1" thickBot="1" x14ac:dyDescent="0.2">
      <c r="B59" s="127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21"/>
      <c r="AI59" s="123"/>
      <c r="AJ59" s="124"/>
      <c r="AK59" s="12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128" t="str">
        <f>IF(AH60=0,"",AH61/AH60)</f>
        <v/>
      </c>
      <c r="AJ60" s="73">
        <f>AJ51+AH60</f>
        <v>0</v>
      </c>
      <c r="AK60" s="130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129"/>
      <c r="AJ61" s="25">
        <f>AJ52+AH61</f>
        <v>0</v>
      </c>
      <c r="AK61" s="131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91">
        <f>IF(AP66&gt;$K$6,"",YEAR(AP66))</f>
        <v>2026</v>
      </c>
      <c r="R63" s="91"/>
      <c r="S63" s="91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5" t="s">
        <v>7</v>
      </c>
      <c r="AI63" s="106"/>
      <c r="AJ63" s="111" t="s">
        <v>6</v>
      </c>
      <c r="AK63" s="112"/>
      <c r="AO63" s="26">
        <f>AP57+31</f>
        <v>46085</v>
      </c>
      <c r="AP63" s="2">
        <f>YEAR(AO63)</f>
        <v>2026</v>
      </c>
    </row>
    <row r="64" spans="2:42" ht="13.5" customHeight="1" x14ac:dyDescent="0.15">
      <c r="B64" s="35" t="s">
        <v>0</v>
      </c>
      <c r="C64" s="117">
        <f>IF(AP66&gt;$K$6,"",MONTH(AP66))</f>
        <v>3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9"/>
      <c r="AH64" s="107"/>
      <c r="AI64" s="108"/>
      <c r="AJ64" s="113"/>
      <c r="AK64" s="114"/>
      <c r="AP64" s="2">
        <f>MONTH(AO63)</f>
        <v>3</v>
      </c>
    </row>
    <row r="65" spans="2:42" x14ac:dyDescent="0.15">
      <c r="B65" s="36" t="s">
        <v>1</v>
      </c>
      <c r="C65" s="32">
        <f>IF($AP66&lt;$D$6,"",IF($AP66&gt;$K$6,"",($AP66)))</f>
        <v>46082</v>
      </c>
      <c r="D65" s="32">
        <f>IF($AP66+1&lt;$D$6,"",IF($AP66+1&gt;$K$6,"",($AP66+1)))</f>
        <v>46083</v>
      </c>
      <c r="E65" s="32">
        <f>IF($AP66+2&lt;$D$6,"",IF($AP66+2&gt;$K$6,"",($AP66+2)))</f>
        <v>46084</v>
      </c>
      <c r="F65" s="32">
        <f>IF($AP66+3&lt;$D$6,"",IF($AP66+3&gt;$K$6,"",($AP66+3)))</f>
        <v>46085</v>
      </c>
      <c r="G65" s="32">
        <f>IF($AP66+4&lt;$D$6,"",IF($AP66+4&gt;$K$6,"",($AP66+4)))</f>
        <v>46086</v>
      </c>
      <c r="H65" s="32">
        <f>IF($AP66+5&lt;$D$6,"",IF($AP66+5&gt;$K$6,"",($AP66+5)))</f>
        <v>46087</v>
      </c>
      <c r="I65" s="32">
        <f>IF($AP66+6&lt;$D$6,"",IF($AP66+6&gt;$K$6,"",($AP66+6)))</f>
        <v>46088</v>
      </c>
      <c r="J65" s="32">
        <f>IF($AP66+7&lt;$D$6,"",IF($AP66+7&gt;$K$6,"",($AP66+7)))</f>
        <v>46089</v>
      </c>
      <c r="K65" s="32">
        <f>IF($AP66+8&lt;$D$6,"",IF($AP66+8&gt;$K$6,"",($AP66+8)))</f>
        <v>46090</v>
      </c>
      <c r="L65" s="32">
        <f>IF($AP66+9&lt;$D$6,"",IF($AP66+9&gt;$K$6,"",($AP66+9)))</f>
        <v>46091</v>
      </c>
      <c r="M65" s="32">
        <f>IF($AP66+10&lt;$D$6,"",IF($AP66+10&gt;$K$6,"",($AP66+10)))</f>
        <v>46092</v>
      </c>
      <c r="N65" s="32">
        <f>IF($AP66+11&lt;$D$6,"",IF($AP66+11&gt;$K$6,"",($AP66+11)))</f>
        <v>46093</v>
      </c>
      <c r="O65" s="32">
        <f>IF($AP66+12&lt;$D$6,"",IF($AP66+12&gt;$K$6,"",($AP66+12)))</f>
        <v>46094</v>
      </c>
      <c r="P65" s="32">
        <f>IF($AP66+13&lt;$D$6,"",IF($AP66+13&gt;$K$6,"",($AP66+13)))</f>
        <v>46095</v>
      </c>
      <c r="Q65" s="32">
        <f>IF($AP66+14&lt;$D$6,"",IF($AP66+14&gt;$K$6,"",($AP66+14)))</f>
        <v>46096</v>
      </c>
      <c r="R65" s="32">
        <f>IF($AP66+15&lt;$D$6,"",IF($AP66+15&gt;$K$6,"",($AP66+15)))</f>
        <v>46097</v>
      </c>
      <c r="S65" s="32">
        <f>IF($AP66+16&lt;$D$6,"",IF($AP66+16&gt;$K$6,"",($AP66+16)))</f>
        <v>46098</v>
      </c>
      <c r="T65" s="32">
        <f>IF($AP66+17&lt;$D$6,"",IF($AP66+17&gt;$K$6,"",($AP66+17)))</f>
        <v>46099</v>
      </c>
      <c r="U65" s="32">
        <f>IF($AP66+18&lt;$D$6,"",IF($AP66+18&gt;$K$6,"",($AP66+18)))</f>
        <v>46100</v>
      </c>
      <c r="V65" s="32">
        <f>IF($AP66+19&lt;$D$6,"",IF($AP66+19&gt;$K$6,"",($AP66+19)))</f>
        <v>46101</v>
      </c>
      <c r="W65" s="32">
        <f>IF($AP66+20&lt;$D$6,"",IF($AP66+20&gt;$K$6,"",($AP66+20)))</f>
        <v>46102</v>
      </c>
      <c r="X65" s="32">
        <f>IF($AP66+21&lt;$D$6,"",IF($AP66+21&gt;$K$6,"",($AP66+21)))</f>
        <v>46103</v>
      </c>
      <c r="Y65" s="32">
        <f>IF($AP66+22&lt;$D$6,"",IF($AP66+22&gt;$K$6,"",($AP66+22)))</f>
        <v>46104</v>
      </c>
      <c r="Z65" s="32">
        <f>IF($AP66+23&lt;$D$6,"",IF($AP66+23&gt;$K$6,"",($AP66+23)))</f>
        <v>46105</v>
      </c>
      <c r="AA65" s="32">
        <f>IF($AP66+24&lt;$D$6,"",IF($AP66+24&gt;$K$6,"",($AP66+24)))</f>
        <v>46106</v>
      </c>
      <c r="AB65" s="32">
        <f>IF($AP66+25&lt;$D$6,"",IF($AP66+25&gt;$K$6,"",($AP66+25)))</f>
        <v>46107</v>
      </c>
      <c r="AC65" s="32">
        <f>IF($AP66+26&lt;$D$6,"",IF($AP66+26&gt;$K$6,"",($AP66+26)))</f>
        <v>46108</v>
      </c>
      <c r="AD65" s="32">
        <f>IF($AP66+27&lt;$D$6,"",IF($AP66+27&gt;$K$6,"",($AP66+27)))</f>
        <v>46109</v>
      </c>
      <c r="AE65" s="32">
        <f>IF($AP66+28="","",IF(DAY($AP66+28)&lt;4,"",IF($AP66+28&lt;$D$6,"",IF($AP66+28&gt;$K$6,"",($AP66+28)))))</f>
        <v>46110</v>
      </c>
      <c r="AF65" s="32">
        <f>IF($AP66+29="","",IF(DAY($AP66+29)&lt;4,"",IF($AP66+29&lt;$D$6,"",IF($AP66+29&gt;$K$6,"",($AP66+29)))))</f>
        <v>46111</v>
      </c>
      <c r="AG65" s="32">
        <f>IF($AP66+30="","",IF(DAY($AP66+30)&lt;4,"",IF($AP66+30&lt;$D$6,"",IF($AP66+30&gt;$K$6,"",($AP66+30)))))</f>
        <v>46112</v>
      </c>
      <c r="AH65" s="109"/>
      <c r="AI65" s="110"/>
      <c r="AJ65" s="115"/>
      <c r="AK65" s="116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46082</v>
      </c>
      <c r="D66" s="14">
        <f>IF($AP66+1&lt;$D$6,"",IF($AP66+1&gt;$K$6,"",($AP66+1)))</f>
        <v>46083</v>
      </c>
      <c r="E66" s="14">
        <f>IF($AP66+2&lt;$D$6,"",IF($AP66+2&gt;$K$6,"",($AP66+2)))</f>
        <v>46084</v>
      </c>
      <c r="F66" s="14">
        <f>IF($AP66+3&lt;$D$6,"",IF($AP66+3&gt;$K$6,"",($AP66+3)))</f>
        <v>46085</v>
      </c>
      <c r="G66" s="14">
        <f>IF($AP66+4&lt;$D$6,"",IF($AP66+4&gt;$K$6,"",($AP66+4)))</f>
        <v>46086</v>
      </c>
      <c r="H66" s="14">
        <f>IF($AP66+5&lt;$D$6,"",IF($AP66+5&gt;$K$6,"",($AP66+5)))</f>
        <v>46087</v>
      </c>
      <c r="I66" s="14">
        <f>IF($AP66+6&lt;$D$6,"",IF($AP66+6&gt;$K$6,"",($AP66+6)))</f>
        <v>46088</v>
      </c>
      <c r="J66" s="14">
        <f>IF($AP66+7&lt;$D$6,"",IF($AP66+7&gt;$K$6,"",($AP66+7)))</f>
        <v>46089</v>
      </c>
      <c r="K66" s="14">
        <f>IF($AP66+8&lt;$D$6,"",IF($AP66+8&gt;$K$6,"",($AP66+8)))</f>
        <v>46090</v>
      </c>
      <c r="L66" s="14">
        <f>IF($AP66+9&lt;$D$6,"",IF($AP66+9&gt;$K$6,"",($AP66+9)))</f>
        <v>46091</v>
      </c>
      <c r="M66" s="14">
        <f>IF($AP66+10&lt;$D$6,"",IF($AP66+10&gt;$K$6,"",($AP66+10)))</f>
        <v>46092</v>
      </c>
      <c r="N66" s="14">
        <f>IF($AP66+11&lt;$D$6,"",IF($AP66+11&gt;$K$6,"",($AP66+11)))</f>
        <v>46093</v>
      </c>
      <c r="O66" s="14">
        <f>IF($AP66+12&lt;$D$6,"",IF($AP66+12&gt;$K$6,"",($AP66+12)))</f>
        <v>46094</v>
      </c>
      <c r="P66" s="14">
        <f>IF($AP66+13&lt;$D$6,"",IF($AP66+13&gt;$K$6,"",($AP66+13)))</f>
        <v>46095</v>
      </c>
      <c r="Q66" s="14">
        <f>IF($AP66+14&lt;$D$6,"",IF($AP66+14&gt;$K$6,"",($AP66+14)))</f>
        <v>46096</v>
      </c>
      <c r="R66" s="14">
        <f>IF($AP66+15&lt;$D$6,"",IF($AP66+15&gt;$K$6,"",($AP66+15)))</f>
        <v>46097</v>
      </c>
      <c r="S66" s="14">
        <f>IF($AP66+16&lt;$D$6,"",IF($AP66+16&gt;$K$6,"",($AP66+16)))</f>
        <v>46098</v>
      </c>
      <c r="T66" s="14">
        <f>IF($AP66+17&lt;$D$6,"",IF($AP66+17&gt;$K$6,"",($AP66+17)))</f>
        <v>46099</v>
      </c>
      <c r="U66" s="14">
        <f>IF($AP66+18&lt;$D$6,"",IF($AP66+18&gt;$K$6,"",($AP66+18)))</f>
        <v>46100</v>
      </c>
      <c r="V66" s="14">
        <f>IF($AP66+19&lt;$D$6,"",IF($AP66+19&gt;$K$6,"",($AP66+19)))</f>
        <v>46101</v>
      </c>
      <c r="W66" s="14">
        <f>IF($AP66+20&lt;$D$6,"",IF($AP66+20&gt;$K$6,"",($AP66+20)))</f>
        <v>46102</v>
      </c>
      <c r="X66" s="14">
        <f>IF($AP66+21&lt;$D$6,"",IF($AP66+21&gt;$K$6,"",($AP66+21)))</f>
        <v>46103</v>
      </c>
      <c r="Y66" s="14">
        <f>IF($AP66+22&lt;$D$6,"",IF($AP66+22&gt;$K$6,"",($AP66+22)))</f>
        <v>46104</v>
      </c>
      <c r="Z66" s="14">
        <f>IF($AP66+23&lt;$D$6,"",IF($AP66+23&gt;$K$6,"",($AP66+23)))</f>
        <v>46105</v>
      </c>
      <c r="AA66" s="14">
        <f>IF($AP66+24&lt;$D$6,"",IF($AP66+24&gt;$K$6,"",($AP66+24)))</f>
        <v>46106</v>
      </c>
      <c r="AB66" s="14">
        <f>IF($AP66+25&lt;$D$6,"",IF($AP66+25&gt;$K$6,"",($AP66+25)))</f>
        <v>46107</v>
      </c>
      <c r="AC66" s="14">
        <f>IF($AP66+26&lt;$D$6,"",IF($AP66+26&gt;$K$6,"",($AP66+26)))</f>
        <v>46108</v>
      </c>
      <c r="AD66" s="14">
        <f>IF($AP66+27&lt;$D$6,"",IF($AP66+27&gt;$K$6,"",($AP66+27)))</f>
        <v>46109</v>
      </c>
      <c r="AE66" s="14">
        <f>IF($AP66+28="","",IF(DAY($AP66+28)&lt;4,"",IF($AP66+28&lt;$D$6,"",IF($AP66+28&gt;$K$6,"",($AP66+28)))))</f>
        <v>46110</v>
      </c>
      <c r="AF66" s="14">
        <f>IF($AP66+29="","",IF(DAY($AP66+29)&lt;4,"",IF($AP66+29&lt;$D$6,"",IF($AP66+29&gt;$K$6,"",($AP66+29)))))</f>
        <v>46111</v>
      </c>
      <c r="AG66" s="14">
        <f>IF($AP66+30="","",IF(DAY($AP66+30)&lt;4,"",IF($AP66+30&lt;$D$6,"",IF($AP66+30&gt;$K$6,"",($AP66+30)))))</f>
        <v>46112</v>
      </c>
      <c r="AH66" s="120" t="s">
        <v>5</v>
      </c>
      <c r="AI66" s="122" t="s">
        <v>46</v>
      </c>
      <c r="AJ66" s="124" t="s">
        <v>5</v>
      </c>
      <c r="AK66" s="125" t="s">
        <v>46</v>
      </c>
      <c r="AP66" s="26">
        <f>DATE(AP63,AP64,AP65)</f>
        <v>46082</v>
      </c>
    </row>
    <row r="67" spans="2:42" ht="28.5" customHeight="1" x14ac:dyDescent="0.15">
      <c r="B67" s="126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21"/>
      <c r="AI67" s="123"/>
      <c r="AJ67" s="124"/>
      <c r="AK67" s="125"/>
    </row>
    <row r="68" spans="2:42" s="20" customFormat="1" ht="28.5" customHeight="1" thickBot="1" x14ac:dyDescent="0.2">
      <c r="B68" s="127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21"/>
      <c r="AI68" s="123"/>
      <c r="AJ68" s="124"/>
      <c r="AK68" s="12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128" t="str">
        <f>IF(AH69=0,"",AH70/AH69)</f>
        <v/>
      </c>
      <c r="AJ69" s="73">
        <f>AJ60+AH69</f>
        <v>0</v>
      </c>
      <c r="AK69" s="130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129"/>
      <c r="AJ70" s="25">
        <f>AJ61+AH70</f>
        <v>0</v>
      </c>
      <c r="AK70" s="131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91">
        <f>IF(AP75&gt;$K$6,"",YEAR(AP75))</f>
        <v>2026</v>
      </c>
      <c r="R72" s="91"/>
      <c r="S72" s="91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5" t="s">
        <v>7</v>
      </c>
      <c r="AI72" s="106"/>
      <c r="AJ72" s="111" t="s">
        <v>6</v>
      </c>
      <c r="AK72" s="112"/>
      <c r="AO72" s="26">
        <f>AP66+31</f>
        <v>46113</v>
      </c>
      <c r="AP72" s="2">
        <f>YEAR(AO72)</f>
        <v>2026</v>
      </c>
    </row>
    <row r="73" spans="2:42" x14ac:dyDescent="0.15">
      <c r="B73" s="35" t="s">
        <v>0</v>
      </c>
      <c r="C73" s="117">
        <f>IF(AP75&gt;$K$6,"",MONTH(AP75))</f>
        <v>4</v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  <c r="AH73" s="107"/>
      <c r="AI73" s="108"/>
      <c r="AJ73" s="113"/>
      <c r="AK73" s="114"/>
      <c r="AP73" s="2">
        <f>MONTH(AO72)</f>
        <v>4</v>
      </c>
    </row>
    <row r="74" spans="2:42" x14ac:dyDescent="0.15">
      <c r="B74" s="36" t="s">
        <v>1</v>
      </c>
      <c r="C74" s="32">
        <f>IF($AP75&lt;$D$6,"",IF($AP75&gt;$K$6,"",($AP75)))</f>
        <v>46113</v>
      </c>
      <c r="D74" s="32">
        <f>IF($AP75+1&lt;$D$6,"",IF($AP75+1&gt;$K$6,"",($AP75+1)))</f>
        <v>46114</v>
      </c>
      <c r="E74" s="32">
        <f>IF($AP75+2&lt;$D$6,"",IF($AP75+2&gt;$K$6,"",($AP75+2)))</f>
        <v>46115</v>
      </c>
      <c r="F74" s="32">
        <f>IF($AP75+3&lt;$D$6,"",IF($AP75+3&gt;$K$6,"",($AP75+3)))</f>
        <v>46116</v>
      </c>
      <c r="G74" s="32">
        <f>IF($AP75+4&lt;$D$6,"",IF($AP75+4&gt;$K$6,"",($AP75+4)))</f>
        <v>46117</v>
      </c>
      <c r="H74" s="32">
        <f>IF($AP75+5&lt;$D$6,"",IF($AP75+5&gt;$K$6,"",($AP75+5)))</f>
        <v>46118</v>
      </c>
      <c r="I74" s="32">
        <f>IF($AP75+6&lt;$D$6,"",IF($AP75+6&gt;$K$6,"",($AP75+6)))</f>
        <v>46119</v>
      </c>
      <c r="J74" s="32">
        <f>IF($AP75+7&lt;$D$6,"",IF($AP75+7&gt;$K$6,"",($AP75+7)))</f>
        <v>46120</v>
      </c>
      <c r="K74" s="32">
        <f>IF($AP75+8&lt;$D$6,"",IF($AP75+8&gt;$K$6,"",($AP75+8)))</f>
        <v>46121</v>
      </c>
      <c r="L74" s="32">
        <f>IF($AP75+9&lt;$D$6,"",IF($AP75+9&gt;$K$6,"",($AP75+9)))</f>
        <v>46122</v>
      </c>
      <c r="M74" s="32">
        <f>IF($AP75+10&lt;$D$6,"",IF($AP75+10&gt;$K$6,"",($AP75+10)))</f>
        <v>46123</v>
      </c>
      <c r="N74" s="32">
        <f>IF($AP75+11&lt;$D$6,"",IF($AP75+11&gt;$K$6,"",($AP75+11)))</f>
        <v>46124</v>
      </c>
      <c r="O74" s="32">
        <f>IF($AP75+12&lt;$D$6,"",IF($AP75+12&gt;$K$6,"",($AP75+12)))</f>
        <v>46125</v>
      </c>
      <c r="P74" s="32">
        <f>IF($AP75+13&lt;$D$6,"",IF($AP75+13&gt;$K$6,"",($AP75+13)))</f>
        <v>46126</v>
      </c>
      <c r="Q74" s="32">
        <f>IF($AP75+14&lt;$D$6,"",IF($AP75+14&gt;$K$6,"",($AP75+14)))</f>
        <v>46127</v>
      </c>
      <c r="R74" s="32">
        <f>IF($AP75+15&lt;$D$6,"",IF($AP75+15&gt;$K$6,"",($AP75+15)))</f>
        <v>46128</v>
      </c>
      <c r="S74" s="32">
        <f>IF($AP75+16&lt;$D$6,"",IF($AP75+16&gt;$K$6,"",($AP75+16)))</f>
        <v>46129</v>
      </c>
      <c r="T74" s="32">
        <f>IF($AP75+17&lt;$D$6,"",IF($AP75+17&gt;$K$6,"",($AP75+17)))</f>
        <v>46130</v>
      </c>
      <c r="U74" s="32">
        <f>IF($AP75+18&lt;$D$6,"",IF($AP75+18&gt;$K$6,"",($AP75+18)))</f>
        <v>46131</v>
      </c>
      <c r="V74" s="32">
        <f>IF($AP75+19&lt;$D$6,"",IF($AP75+19&gt;$K$6,"",($AP75+19)))</f>
        <v>46132</v>
      </c>
      <c r="W74" s="32">
        <f>IF($AP75+20&lt;$D$6,"",IF($AP75+20&gt;$K$6,"",($AP75+20)))</f>
        <v>46133</v>
      </c>
      <c r="X74" s="32">
        <f>IF($AP75+21&lt;$D$6,"",IF($AP75+21&gt;$K$6,"",($AP75+21)))</f>
        <v>46134</v>
      </c>
      <c r="Y74" s="32">
        <f>IF($AP75+22&lt;$D$6,"",IF($AP75+22&gt;$K$6,"",($AP75+22)))</f>
        <v>46135</v>
      </c>
      <c r="Z74" s="32">
        <f>IF($AP75+23&lt;$D$6,"",IF($AP75+23&gt;$K$6,"",($AP75+23)))</f>
        <v>46136</v>
      </c>
      <c r="AA74" s="32">
        <f>IF($AP75+24&lt;$D$6,"",IF($AP75+24&gt;$K$6,"",($AP75+24)))</f>
        <v>46137</v>
      </c>
      <c r="AB74" s="32">
        <f>IF($AP75+25&lt;$D$6,"",IF($AP75+25&gt;$K$6,"",($AP75+25)))</f>
        <v>46138</v>
      </c>
      <c r="AC74" s="32">
        <f>IF($AP75+26&lt;$D$6,"",IF($AP75+26&gt;$K$6,"",($AP75+26)))</f>
        <v>46139</v>
      </c>
      <c r="AD74" s="32">
        <f>IF($AP75+27&lt;$D$6,"",IF($AP75+27&gt;$K$6,"",($AP75+27)))</f>
        <v>46140</v>
      </c>
      <c r="AE74" s="32">
        <f>IF($AP75+28="","",IF(DAY($AP75+28)&lt;4,"",IF($AP75+28&lt;$D$6,"",IF($AP75+28&gt;$K$6,"",($AP75+28)))))</f>
        <v>46141</v>
      </c>
      <c r="AF74" s="32">
        <f>IF($AP75+29="","",IF(DAY($AP75+29)&lt;4,"",IF($AP75+29&lt;$D$6,"",IF($AP75+29&gt;$K$6,"",($AP75+29)))))</f>
        <v>46142</v>
      </c>
      <c r="AG74" s="32" t="str">
        <f>IF($AP75+30="","",IF(DAY($AP75+30)&lt;4,"",IF($AP75+30&lt;$D$6,"",IF($AP75+30&gt;$K$6,"",($AP75+30)))))</f>
        <v/>
      </c>
      <c r="AH74" s="109"/>
      <c r="AI74" s="110"/>
      <c r="AJ74" s="115"/>
      <c r="AK74" s="116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46113</v>
      </c>
      <c r="D75" s="14">
        <f>IF($AP75+1&lt;$D$6,"",IF($AP75+1&gt;$K$6,"",($AP75+1)))</f>
        <v>46114</v>
      </c>
      <c r="E75" s="14">
        <f>IF($AP75+2&lt;$D$6,"",IF($AP75+2&gt;$K$6,"",($AP75+2)))</f>
        <v>46115</v>
      </c>
      <c r="F75" s="14">
        <f>IF($AP75+3&lt;$D$6,"",IF($AP75+3&gt;$K$6,"",($AP75+3)))</f>
        <v>46116</v>
      </c>
      <c r="G75" s="14">
        <f>IF($AP75+4&lt;$D$6,"",IF($AP75+4&gt;$K$6,"",($AP75+4)))</f>
        <v>46117</v>
      </c>
      <c r="H75" s="14">
        <f>IF($AP75+5&lt;$D$6,"",IF($AP75+5&gt;$K$6,"",($AP75+5)))</f>
        <v>46118</v>
      </c>
      <c r="I75" s="14">
        <f>IF($AP75+6&lt;$D$6,"",IF($AP75+6&gt;$K$6,"",($AP75+6)))</f>
        <v>46119</v>
      </c>
      <c r="J75" s="14">
        <f>IF($AP75+7&lt;$D$6,"",IF($AP75+7&gt;$K$6,"",($AP75+7)))</f>
        <v>46120</v>
      </c>
      <c r="K75" s="14">
        <f>IF($AP75+8&lt;$D$6,"",IF($AP75+8&gt;$K$6,"",($AP75+8)))</f>
        <v>46121</v>
      </c>
      <c r="L75" s="14">
        <f>IF($AP75+9&lt;$D$6,"",IF($AP75+9&gt;$K$6,"",($AP75+9)))</f>
        <v>46122</v>
      </c>
      <c r="M75" s="14">
        <f>IF($AP75+10&lt;$D$6,"",IF($AP75+10&gt;$K$6,"",($AP75+10)))</f>
        <v>46123</v>
      </c>
      <c r="N75" s="14">
        <f>IF($AP75+11&lt;$D$6,"",IF($AP75+11&gt;$K$6,"",($AP75+11)))</f>
        <v>46124</v>
      </c>
      <c r="O75" s="14">
        <f>IF($AP75+12&lt;$D$6,"",IF($AP75+12&gt;$K$6,"",($AP75+12)))</f>
        <v>46125</v>
      </c>
      <c r="P75" s="14">
        <f>IF($AP75+13&lt;$D$6,"",IF($AP75+13&gt;$K$6,"",($AP75+13)))</f>
        <v>46126</v>
      </c>
      <c r="Q75" s="14">
        <f>IF($AP75+14&lt;$D$6,"",IF($AP75+14&gt;$K$6,"",($AP75+14)))</f>
        <v>46127</v>
      </c>
      <c r="R75" s="14">
        <f>IF($AP75+15&lt;$D$6,"",IF($AP75+15&gt;$K$6,"",($AP75+15)))</f>
        <v>46128</v>
      </c>
      <c r="S75" s="14">
        <f>IF($AP75+16&lt;$D$6,"",IF($AP75+16&gt;$K$6,"",($AP75+16)))</f>
        <v>46129</v>
      </c>
      <c r="T75" s="14">
        <f>IF($AP75+17&lt;$D$6,"",IF($AP75+17&gt;$K$6,"",($AP75+17)))</f>
        <v>46130</v>
      </c>
      <c r="U75" s="14">
        <f>IF($AP75+18&lt;$D$6,"",IF($AP75+18&gt;$K$6,"",($AP75+18)))</f>
        <v>46131</v>
      </c>
      <c r="V75" s="14">
        <f>IF($AP75+19&lt;$D$6,"",IF($AP75+19&gt;$K$6,"",($AP75+19)))</f>
        <v>46132</v>
      </c>
      <c r="W75" s="14">
        <f>IF($AP75+20&lt;$D$6,"",IF($AP75+20&gt;$K$6,"",($AP75+20)))</f>
        <v>46133</v>
      </c>
      <c r="X75" s="14">
        <f>IF($AP75+21&lt;$D$6,"",IF($AP75+21&gt;$K$6,"",($AP75+21)))</f>
        <v>46134</v>
      </c>
      <c r="Y75" s="14">
        <f>IF($AP75+22&lt;$D$6,"",IF($AP75+22&gt;$K$6,"",($AP75+22)))</f>
        <v>46135</v>
      </c>
      <c r="Z75" s="14">
        <f>IF($AP75+23&lt;$D$6,"",IF($AP75+23&gt;$K$6,"",($AP75+23)))</f>
        <v>46136</v>
      </c>
      <c r="AA75" s="14">
        <f>IF($AP75+24&lt;$D$6,"",IF($AP75+24&gt;$K$6,"",($AP75+24)))</f>
        <v>46137</v>
      </c>
      <c r="AB75" s="14">
        <f>IF($AP75+25&lt;$D$6,"",IF($AP75+25&gt;$K$6,"",($AP75+25)))</f>
        <v>46138</v>
      </c>
      <c r="AC75" s="14">
        <f>IF($AP75+26&lt;$D$6,"",IF($AP75+26&gt;$K$6,"",($AP75+26)))</f>
        <v>46139</v>
      </c>
      <c r="AD75" s="14">
        <f>IF($AP75+27&lt;$D$6,"",IF($AP75+27&gt;$K$6,"",($AP75+27)))</f>
        <v>46140</v>
      </c>
      <c r="AE75" s="14">
        <f>IF($AP75+28="","",IF(DAY($AP75+28)&lt;4,"",IF($AP75+28&lt;$D$6,"",IF($AP75+28&gt;$K$6,"",($AP75+28)))))</f>
        <v>46141</v>
      </c>
      <c r="AF75" s="14">
        <f>IF($AP75+29="","",IF(DAY($AP75+29)&lt;4,"",IF($AP75+29&lt;$D$6,"",IF($AP75+29&gt;$K$6,"",($AP75+29)))))</f>
        <v>46142</v>
      </c>
      <c r="AG75" s="14" t="str">
        <f>IF($AP75+30="","",IF(DAY($AP75+30)&lt;4,"",IF($AP75+30&lt;$D$6,"",IF($AP75+30&gt;$K$6,"",($AP75+30)))))</f>
        <v/>
      </c>
      <c r="AH75" s="120" t="s">
        <v>5</v>
      </c>
      <c r="AI75" s="122" t="s">
        <v>46</v>
      </c>
      <c r="AJ75" s="124" t="s">
        <v>5</v>
      </c>
      <c r="AK75" s="125" t="s">
        <v>46</v>
      </c>
      <c r="AP75" s="26">
        <f>DATE(AP72,AP73,AP74)</f>
        <v>46113</v>
      </c>
    </row>
    <row r="76" spans="2:42" ht="28.5" customHeight="1" x14ac:dyDescent="0.15">
      <c r="B76" s="126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21"/>
      <c r="AI76" s="123"/>
      <c r="AJ76" s="124"/>
      <c r="AK76" s="125"/>
    </row>
    <row r="77" spans="2:42" s="20" customFormat="1" ht="28.5" customHeight="1" thickBot="1" x14ac:dyDescent="0.2">
      <c r="B77" s="127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21"/>
      <c r="AI77" s="123"/>
      <c r="AJ77" s="124"/>
      <c r="AK77" s="12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128" t="str">
        <f>IF(AH78=0,"",AH79/AH78)</f>
        <v/>
      </c>
      <c r="AJ78" s="73">
        <f>AJ69+AH78</f>
        <v>0</v>
      </c>
      <c r="AK78" s="130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129"/>
      <c r="AJ79" s="25">
        <f>AJ70+AH79</f>
        <v>0</v>
      </c>
      <c r="AK79" s="131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91">
        <f>IF(AP84&gt;$K$6,"",YEAR(AP84))</f>
        <v>2026</v>
      </c>
      <c r="R81" s="91"/>
      <c r="S81" s="91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5" t="s">
        <v>7</v>
      </c>
      <c r="AI81" s="106"/>
      <c r="AJ81" s="111" t="s">
        <v>6</v>
      </c>
      <c r="AK81" s="112"/>
      <c r="AO81" s="26">
        <f>AP75+31</f>
        <v>46144</v>
      </c>
      <c r="AP81" s="2">
        <f>YEAR(AO81)</f>
        <v>2026</v>
      </c>
    </row>
    <row r="82" spans="2:42" x14ac:dyDescent="0.15">
      <c r="B82" s="35" t="s">
        <v>0</v>
      </c>
      <c r="C82" s="117">
        <f>IF(AP84&gt;$K$6,"",MONTH(AP84))</f>
        <v>5</v>
      </c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9"/>
      <c r="AH82" s="107"/>
      <c r="AI82" s="108"/>
      <c r="AJ82" s="113"/>
      <c r="AK82" s="114"/>
      <c r="AP82" s="2">
        <f>MONTH(AO81)</f>
        <v>5</v>
      </c>
    </row>
    <row r="83" spans="2:42" x14ac:dyDescent="0.15">
      <c r="B83" s="36" t="s">
        <v>1</v>
      </c>
      <c r="C83" s="32">
        <f>IF($AP84&lt;$D$6,"",IF($AP84&gt;$K$6,"",($AP84)))</f>
        <v>46143</v>
      </c>
      <c r="D83" s="32">
        <f>IF($AP84+1&lt;$D$6,"",IF($AP84+1&gt;$K$6,"",($AP84+1)))</f>
        <v>46144</v>
      </c>
      <c r="E83" s="32">
        <f>IF($AP84+2&lt;$D$6,"",IF($AP84+2&gt;$K$6,"",($AP84+2)))</f>
        <v>46145</v>
      </c>
      <c r="F83" s="32">
        <f>IF($AP84+3&lt;$D$6,"",IF($AP84+3&gt;$K$6,"",($AP84+3)))</f>
        <v>46146</v>
      </c>
      <c r="G83" s="32">
        <f>IF($AP84+4&lt;$D$6,"",IF($AP84+4&gt;$K$6,"",($AP84+4)))</f>
        <v>46147</v>
      </c>
      <c r="H83" s="32">
        <f>IF($AP84+5&lt;$D$6,"",IF($AP84+5&gt;$K$6,"",($AP84+5)))</f>
        <v>46148</v>
      </c>
      <c r="I83" s="32">
        <f>IF($AP84+6&lt;$D$6,"",IF($AP84+6&gt;$K$6,"",($AP84+6)))</f>
        <v>46149</v>
      </c>
      <c r="J83" s="32">
        <f>IF($AP84+7&lt;$D$6,"",IF($AP84+7&gt;$K$6,"",($AP84+7)))</f>
        <v>46150</v>
      </c>
      <c r="K83" s="32">
        <f>IF($AP84+8&lt;$D$6,"",IF($AP84+8&gt;$K$6,"",($AP84+8)))</f>
        <v>46151</v>
      </c>
      <c r="L83" s="32">
        <f>IF($AP84+9&lt;$D$6,"",IF($AP84+9&gt;$K$6,"",($AP84+9)))</f>
        <v>46152</v>
      </c>
      <c r="M83" s="32">
        <f>IF($AP84+10&lt;$D$6,"",IF($AP84+10&gt;$K$6,"",($AP84+10)))</f>
        <v>46153</v>
      </c>
      <c r="N83" s="32">
        <f>IF($AP84+11&lt;$D$6,"",IF($AP84+11&gt;$K$6,"",($AP84+11)))</f>
        <v>46154</v>
      </c>
      <c r="O83" s="32">
        <f>IF($AP84+12&lt;$D$6,"",IF($AP84+12&gt;$K$6,"",($AP84+12)))</f>
        <v>46155</v>
      </c>
      <c r="P83" s="32">
        <f>IF($AP84+13&lt;$D$6,"",IF($AP84+13&gt;$K$6,"",($AP84+13)))</f>
        <v>46156</v>
      </c>
      <c r="Q83" s="32">
        <f>IF($AP84+14&lt;$D$6,"",IF($AP84+14&gt;$K$6,"",($AP84+14)))</f>
        <v>46157</v>
      </c>
      <c r="R83" s="32">
        <f>IF($AP84+15&lt;$D$6,"",IF($AP84+15&gt;$K$6,"",($AP84+15)))</f>
        <v>46158</v>
      </c>
      <c r="S83" s="32">
        <f>IF($AP84+16&lt;$D$6,"",IF($AP84+16&gt;$K$6,"",($AP84+16)))</f>
        <v>46159</v>
      </c>
      <c r="T83" s="32">
        <f>IF($AP84+17&lt;$D$6,"",IF($AP84+17&gt;$K$6,"",($AP84+17)))</f>
        <v>46160</v>
      </c>
      <c r="U83" s="32">
        <f>IF($AP84+18&lt;$D$6,"",IF($AP84+18&gt;$K$6,"",($AP84+18)))</f>
        <v>46161</v>
      </c>
      <c r="V83" s="32">
        <f>IF($AP84+19&lt;$D$6,"",IF($AP84+19&gt;$K$6,"",($AP84+19)))</f>
        <v>46162</v>
      </c>
      <c r="W83" s="32">
        <f>IF($AP84+20&lt;$D$6,"",IF($AP84+20&gt;$K$6,"",($AP84+20)))</f>
        <v>46163</v>
      </c>
      <c r="X83" s="32">
        <f>IF($AP84+21&lt;$D$6,"",IF($AP84+21&gt;$K$6,"",($AP84+21)))</f>
        <v>46164</v>
      </c>
      <c r="Y83" s="32">
        <f>IF($AP84+22&lt;$D$6,"",IF($AP84+22&gt;$K$6,"",($AP84+22)))</f>
        <v>46165</v>
      </c>
      <c r="Z83" s="32">
        <f>IF($AP84+23&lt;$D$6,"",IF($AP84+23&gt;$K$6,"",($AP84+23)))</f>
        <v>46166</v>
      </c>
      <c r="AA83" s="32">
        <f>IF($AP84+24&lt;$D$6,"",IF($AP84+24&gt;$K$6,"",($AP84+24)))</f>
        <v>46167</v>
      </c>
      <c r="AB83" s="32">
        <f>IF($AP84+25&lt;$D$6,"",IF($AP84+25&gt;$K$6,"",($AP84+25)))</f>
        <v>46168</v>
      </c>
      <c r="AC83" s="32">
        <f>IF($AP84+26&lt;$D$6,"",IF($AP84+26&gt;$K$6,"",($AP84+26)))</f>
        <v>46169</v>
      </c>
      <c r="AD83" s="32">
        <f>IF($AP84+27&lt;$D$6,"",IF($AP84+27&gt;$K$6,"",($AP84+27)))</f>
        <v>46170</v>
      </c>
      <c r="AE83" s="32">
        <f>IF($AP84+28="","",IF(DAY($AP84+28)&lt;4,"",IF($AP84+28&lt;$D$6,"",IF($AP84+28&gt;$K$6,"",($AP84+28)))))</f>
        <v>46171</v>
      </c>
      <c r="AF83" s="32">
        <f>IF($AP84+29="","",IF(DAY($AP84+29)&lt;4,"",IF($AP84+29&lt;$D$6,"",IF($AP84+29&gt;$K$6,"",($AP84+29)))))</f>
        <v>46172</v>
      </c>
      <c r="AG83" s="32">
        <f>IF($AP84+30="","",IF(DAY($AP84+30)&lt;4,"",IF($AP84+30&lt;$D$6,"",IF($AP84+30&gt;$K$6,"",($AP84+30)))))</f>
        <v>46173</v>
      </c>
      <c r="AH83" s="109"/>
      <c r="AI83" s="110"/>
      <c r="AJ83" s="115"/>
      <c r="AK83" s="116"/>
      <c r="AP83" s="2">
        <v>1</v>
      </c>
    </row>
    <row r="84" spans="2:42" ht="13.5" customHeight="1" x14ac:dyDescent="0.15">
      <c r="B84" s="36" t="s">
        <v>3</v>
      </c>
      <c r="C84" s="14">
        <f>IF($AP84&lt;$D$6,"",IF($AP84&gt;$K$6,"",($AP84)))</f>
        <v>46143</v>
      </c>
      <c r="D84" s="14">
        <f>IF($AP84+1&lt;$D$6,"",IF($AP84+1&gt;$K$6,"",($AP84+1)))</f>
        <v>46144</v>
      </c>
      <c r="E84" s="14">
        <f>IF($AP84+2&lt;$D$6,"",IF($AP84+2&gt;$K$6,"",($AP84+2)))</f>
        <v>46145</v>
      </c>
      <c r="F84" s="14">
        <f>IF($AP84+3&lt;$D$6,"",IF($AP84+3&gt;$K$6,"",($AP84+3)))</f>
        <v>46146</v>
      </c>
      <c r="G84" s="14">
        <f>IF($AP84+4&lt;$D$6,"",IF($AP84+4&gt;$K$6,"",($AP84+4)))</f>
        <v>46147</v>
      </c>
      <c r="H84" s="14">
        <f>IF($AP84+5&lt;$D$6,"",IF($AP84+5&gt;$K$6,"",($AP84+5)))</f>
        <v>46148</v>
      </c>
      <c r="I84" s="14">
        <f>IF($AP84+6&lt;$D$6,"",IF($AP84+6&gt;$K$6,"",($AP84+6)))</f>
        <v>46149</v>
      </c>
      <c r="J84" s="14">
        <f>IF($AP84+7&lt;$D$6,"",IF($AP84+7&gt;$K$6,"",($AP84+7)))</f>
        <v>46150</v>
      </c>
      <c r="K84" s="14">
        <f>IF($AP84+8&lt;$D$6,"",IF($AP84+8&gt;$K$6,"",($AP84+8)))</f>
        <v>46151</v>
      </c>
      <c r="L84" s="14">
        <f>IF($AP84+9&lt;$D$6,"",IF($AP84+9&gt;$K$6,"",($AP84+9)))</f>
        <v>46152</v>
      </c>
      <c r="M84" s="14">
        <f>IF($AP84+10&lt;$D$6,"",IF($AP84+10&gt;$K$6,"",($AP84+10)))</f>
        <v>46153</v>
      </c>
      <c r="N84" s="14">
        <f>IF($AP84+11&lt;$D$6,"",IF($AP84+11&gt;$K$6,"",($AP84+11)))</f>
        <v>46154</v>
      </c>
      <c r="O84" s="14">
        <f>IF($AP84+12&lt;$D$6,"",IF($AP84+12&gt;$K$6,"",($AP84+12)))</f>
        <v>46155</v>
      </c>
      <c r="P84" s="14">
        <f>IF($AP84+13&lt;$D$6,"",IF($AP84+13&gt;$K$6,"",($AP84+13)))</f>
        <v>46156</v>
      </c>
      <c r="Q84" s="14">
        <f>IF($AP84+14&lt;$D$6,"",IF($AP84+14&gt;$K$6,"",($AP84+14)))</f>
        <v>46157</v>
      </c>
      <c r="R84" s="14">
        <f>IF($AP84+15&lt;$D$6,"",IF($AP84+15&gt;$K$6,"",($AP84+15)))</f>
        <v>46158</v>
      </c>
      <c r="S84" s="14">
        <f>IF($AP84+16&lt;$D$6,"",IF($AP84+16&gt;$K$6,"",($AP84+16)))</f>
        <v>46159</v>
      </c>
      <c r="T84" s="14">
        <f>IF($AP84+17&lt;$D$6,"",IF($AP84+17&gt;$K$6,"",($AP84+17)))</f>
        <v>46160</v>
      </c>
      <c r="U84" s="14">
        <f>IF($AP84+18&lt;$D$6,"",IF($AP84+18&gt;$K$6,"",($AP84+18)))</f>
        <v>46161</v>
      </c>
      <c r="V84" s="14">
        <f>IF($AP84+19&lt;$D$6,"",IF($AP84+19&gt;$K$6,"",($AP84+19)))</f>
        <v>46162</v>
      </c>
      <c r="W84" s="14">
        <f>IF($AP84+20&lt;$D$6,"",IF($AP84+20&gt;$K$6,"",($AP84+20)))</f>
        <v>46163</v>
      </c>
      <c r="X84" s="14">
        <f>IF($AP84+21&lt;$D$6,"",IF($AP84+21&gt;$K$6,"",($AP84+21)))</f>
        <v>46164</v>
      </c>
      <c r="Y84" s="14">
        <f>IF($AP84+22&lt;$D$6,"",IF($AP84+22&gt;$K$6,"",($AP84+22)))</f>
        <v>46165</v>
      </c>
      <c r="Z84" s="14">
        <f>IF($AP84+23&lt;$D$6,"",IF($AP84+23&gt;$K$6,"",($AP84+23)))</f>
        <v>46166</v>
      </c>
      <c r="AA84" s="14">
        <f>IF($AP84+24&lt;$D$6,"",IF($AP84+24&gt;$K$6,"",($AP84+24)))</f>
        <v>46167</v>
      </c>
      <c r="AB84" s="14">
        <f>IF($AP84+25&lt;$D$6,"",IF($AP84+25&gt;$K$6,"",($AP84+25)))</f>
        <v>46168</v>
      </c>
      <c r="AC84" s="14">
        <f>IF($AP84+26&lt;$D$6,"",IF($AP84+26&gt;$K$6,"",($AP84+26)))</f>
        <v>46169</v>
      </c>
      <c r="AD84" s="14">
        <f>IF($AP84+27&lt;$D$6,"",IF($AP84+27&gt;$K$6,"",($AP84+27)))</f>
        <v>46170</v>
      </c>
      <c r="AE84" s="14">
        <f>IF($AP84+28="","",IF(DAY($AP84+28)&lt;4,"",IF($AP84+28&lt;$D$6,"",IF($AP84+28&gt;$K$6,"",($AP84+28)))))</f>
        <v>46171</v>
      </c>
      <c r="AF84" s="14">
        <f>IF($AP84+29="","",IF(DAY($AP84+29)&lt;4,"",IF($AP84+29&lt;$D$6,"",IF($AP84+29&gt;$K$6,"",($AP84+29)))))</f>
        <v>46172</v>
      </c>
      <c r="AG84" s="14">
        <f>IF($AP84+30="","",IF(DAY($AP84+30)&lt;4,"",IF($AP84+30&lt;$D$6,"",IF($AP84+30&gt;$K$6,"",($AP84+30)))))</f>
        <v>46173</v>
      </c>
      <c r="AH84" s="120" t="s">
        <v>5</v>
      </c>
      <c r="AI84" s="122" t="s">
        <v>46</v>
      </c>
      <c r="AJ84" s="124" t="s">
        <v>5</v>
      </c>
      <c r="AK84" s="125" t="s">
        <v>46</v>
      </c>
      <c r="AP84" s="26">
        <f>DATE(AP81,AP82,AP83)</f>
        <v>46143</v>
      </c>
    </row>
    <row r="85" spans="2:42" ht="28.5" customHeight="1" x14ac:dyDescent="0.15">
      <c r="B85" s="126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21"/>
      <c r="AI85" s="123"/>
      <c r="AJ85" s="124"/>
      <c r="AK85" s="125"/>
    </row>
    <row r="86" spans="2:42" s="20" customFormat="1" ht="28.5" customHeight="1" thickBot="1" x14ac:dyDescent="0.2">
      <c r="B86" s="127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21"/>
      <c r="AI86" s="123"/>
      <c r="AJ86" s="124"/>
      <c r="AK86" s="12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128" t="str">
        <f>IF(AH87=0,"",AH88/AH87)</f>
        <v/>
      </c>
      <c r="AJ87" s="73">
        <f>AJ78+AH87</f>
        <v>0</v>
      </c>
      <c r="AK87" s="130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129"/>
      <c r="AJ88" s="25">
        <f>AJ79+AH88</f>
        <v>0</v>
      </c>
      <c r="AK88" s="131"/>
      <c r="AM88" s="33"/>
      <c r="AN88" s="33"/>
    </row>
  </sheetData>
  <mergeCells count="108"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</mergeCells>
  <phoneticPr fontId="1"/>
  <conditionalFormatting sqref="C11:AG16">
    <cfRule type="expression" dxfId="89" priority="17">
      <formula>WEEKDAY(C$11)=1</formula>
    </cfRule>
    <cfRule type="expression" dxfId="88" priority="18">
      <formula>WEEKDAY(C$11)=7</formula>
    </cfRule>
  </conditionalFormatting>
  <conditionalFormatting sqref="C20:AG25">
    <cfRule type="expression" dxfId="87" priority="15">
      <formula>WEEKDAY(C$20)=7</formula>
    </cfRule>
    <cfRule type="expression" dxfId="86" priority="16">
      <formula>WEEKDAY(C$20)=1</formula>
    </cfRule>
  </conditionalFormatting>
  <conditionalFormatting sqref="C29:AG34">
    <cfRule type="expression" dxfId="85" priority="13">
      <formula>WEEKDAY(C$29)=7</formula>
    </cfRule>
    <cfRule type="expression" dxfId="84" priority="14">
      <formula>WEEKDAY(C$29)=1</formula>
    </cfRule>
  </conditionalFormatting>
  <conditionalFormatting sqref="C38:AG43">
    <cfRule type="expression" dxfId="83" priority="11">
      <formula>WEEKDAY(C$38)=7</formula>
    </cfRule>
    <cfRule type="expression" dxfId="82" priority="12">
      <formula>WEEKDAY(C$38)=1</formula>
    </cfRule>
  </conditionalFormatting>
  <conditionalFormatting sqref="C47:AG52">
    <cfRule type="expression" dxfId="81" priority="9">
      <formula>WEEKDAY(C$47)=7</formula>
    </cfRule>
    <cfRule type="expression" dxfId="80" priority="10">
      <formula>WEEKDAY(C$47)=1</formula>
    </cfRule>
  </conditionalFormatting>
  <conditionalFormatting sqref="C56:AG61">
    <cfRule type="expression" dxfId="79" priority="7">
      <formula>WEEKDAY(C$56)=7</formula>
    </cfRule>
    <cfRule type="expression" dxfId="78" priority="8">
      <formula>WEEKDAY(C$56)=1</formula>
    </cfRule>
  </conditionalFormatting>
  <conditionalFormatting sqref="C65:AG70">
    <cfRule type="expression" dxfId="77" priority="5">
      <formula>WEEKDAY(C$65)=7</formula>
    </cfRule>
    <cfRule type="expression" dxfId="76" priority="6">
      <formula>WEEKDAY(C$65)=1</formula>
    </cfRule>
  </conditionalFormatting>
  <conditionalFormatting sqref="C74:AG79">
    <cfRule type="expression" dxfId="75" priority="3">
      <formula>WEEKDAY(C$74)=7</formula>
    </cfRule>
    <cfRule type="expression" dxfId="74" priority="4">
      <formula>WEEKDAY(C$74)=1</formula>
    </cfRule>
  </conditionalFormatting>
  <conditionalFormatting sqref="C83:AG88">
    <cfRule type="expression" dxfId="73" priority="1">
      <formula>WEEKDAY(C$74)=7</formula>
    </cfRule>
    <cfRule type="expression" dxfId="72" priority="2">
      <formula>WEEKDAY(C$74)=1</formula>
    </cfRule>
  </conditionalFormatting>
  <dataValidations count="2">
    <dataValidation type="list" allowBlank="1" showInputMessage="1" showErrorMessage="1" sqref="C69:AG70 C15:AG16 C24:AG25 C60:AG61 C51:AG52 C42:AG43 C33:AG34 C78:AG79 C87:AG88" xr:uid="{224DF798-2E39-49D1-BA10-D9D454B65DB0}">
      <formula1>"●,〇,×"</formula1>
    </dataValidation>
    <dataValidation type="list" allowBlank="1" showInputMessage="1" showErrorMessage="1" sqref="C68:AG68 C14:AG14 C23:AG23 C59:AG59 C32:AG32 C41:AG41 C50:AG50 C77:AG77 C86:AG86" xr:uid="{CB86EBC2-9739-48D9-9EB7-A2BB0F66DC2B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2FF1-89AF-4F6C-BC4B-93882525EF5D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92">
        <f>No.3!AJ1+1</f>
        <v>4</v>
      </c>
      <c r="AK1" s="92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x14ac:dyDescent="0.15">
      <c r="B4" s="93" t="s">
        <v>42</v>
      </c>
      <c r="C4" s="94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02" t="s">
        <v>31</v>
      </c>
      <c r="AJ4" s="103"/>
      <c r="AK4" s="104"/>
    </row>
    <row r="5" spans="1:42" ht="20.25" customHeight="1" x14ac:dyDescent="0.15">
      <c r="B5" s="83" t="s">
        <v>40</v>
      </c>
      <c r="C5" s="84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87" t="s">
        <v>39</v>
      </c>
      <c r="C6" s="88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46"/>
      <c r="C7" s="46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1">
        <f>IF(AP12&gt;$K$6,"",YEAR(AP12))</f>
        <v>2026</v>
      </c>
      <c r="R9" s="91"/>
      <c r="S9" s="91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5" t="s">
        <v>7</v>
      </c>
      <c r="AI9" s="106"/>
      <c r="AJ9" s="111" t="s">
        <v>6</v>
      </c>
      <c r="AK9" s="112"/>
      <c r="AO9" s="26">
        <f>No.3!AP84+31</f>
        <v>46174</v>
      </c>
      <c r="AP9" s="2">
        <f>YEAR(AO9)</f>
        <v>2026</v>
      </c>
    </row>
    <row r="10" spans="1:42" ht="13.5" customHeight="1" x14ac:dyDescent="0.15">
      <c r="B10" s="35" t="s">
        <v>0</v>
      </c>
      <c r="C10" s="117">
        <f>IF(AP12&gt;$K$6,"",MONTH(AP12))</f>
        <v>6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107"/>
      <c r="AI10" s="108"/>
      <c r="AJ10" s="113"/>
      <c r="AK10" s="114"/>
      <c r="AP10" s="2">
        <f>MONTH(AO9)</f>
        <v>6</v>
      </c>
    </row>
    <row r="11" spans="1:42" x14ac:dyDescent="0.15">
      <c r="B11" s="36" t="s">
        <v>1</v>
      </c>
      <c r="C11" s="32">
        <f>IF($AP12&lt;$D$6,"",IF($AP12&gt;$K$6,"",($AP12)))</f>
        <v>46174</v>
      </c>
      <c r="D11" s="32">
        <f>IF($AP12+1&lt;$D$6,"",IF($AP12+1&gt;$K$6,"",($AP12+1)))</f>
        <v>46175</v>
      </c>
      <c r="E11" s="32">
        <f>IF($AP12+2&lt;$D$6,"",IF($AP12+2&gt;$K$6,"",($AP12+2)))</f>
        <v>46176</v>
      </c>
      <c r="F11" s="32">
        <f>IF($AP12+3&lt;$D$6,"",IF($AP12+3&gt;$K$6,"",($AP12+3)))</f>
        <v>46177</v>
      </c>
      <c r="G11" s="32">
        <f>IF($AP12+4&lt;$D$6,"",IF($AP12+4&gt;$K$6,"",($AP12+4)))</f>
        <v>46178</v>
      </c>
      <c r="H11" s="32">
        <f>IF($AP12+5&lt;$D$6,"",IF($AP12+5&gt;$K$6,"",($AP12+5)))</f>
        <v>46179</v>
      </c>
      <c r="I11" s="32">
        <f>IF($AP12+6&lt;$D$6,"",IF($AP12+6&gt;$K$6,"",($AP12+6)))</f>
        <v>46180</v>
      </c>
      <c r="J11" s="32">
        <f>IF($AP12+7&lt;$D$6,"",IF($AP12+7&gt;$K$6,"",($AP12+7)))</f>
        <v>46181</v>
      </c>
      <c r="K11" s="32">
        <f>IF($AP12+8&lt;$D$6,"",IF($AP12+8&gt;$K$6,"",($AP12+8)))</f>
        <v>46182</v>
      </c>
      <c r="L11" s="32">
        <f>IF($AP12+9&lt;$D$6,"",IF($AP12+9&gt;$K$6,"",($AP12+9)))</f>
        <v>46183</v>
      </c>
      <c r="M11" s="32">
        <f>IF($AP12+10&lt;$D$6,"",IF($AP12+10&gt;$K$6,"",($AP12+10)))</f>
        <v>46184</v>
      </c>
      <c r="N11" s="32">
        <f>IF($AP12+11&lt;$D$6,"",IF($AP12+11&gt;$K$6,"",($AP12+11)))</f>
        <v>46185</v>
      </c>
      <c r="O11" s="32">
        <f>IF($AP12+12&lt;$D$6,"",IF($AP12+12&gt;$K$6,"",($AP12+12)))</f>
        <v>46186</v>
      </c>
      <c r="P11" s="32">
        <f>IF($AP12+13&lt;$D$6,"",IF($AP12+13&gt;$K$6,"",($AP12+13)))</f>
        <v>46187</v>
      </c>
      <c r="Q11" s="32">
        <f>IF($AP12+14&lt;$D$6,"",IF($AP12+14&gt;$K$6,"",($AP12+14)))</f>
        <v>46188</v>
      </c>
      <c r="R11" s="32">
        <f>IF($AP12+15&lt;$D$6,"",IF($AP12+15&gt;$K$6,"",($AP12+15)))</f>
        <v>46189</v>
      </c>
      <c r="S11" s="32">
        <f>IF($AP12+16&lt;$D$6,"",IF($AP12+16&gt;$K$6,"",($AP12+16)))</f>
        <v>46190</v>
      </c>
      <c r="T11" s="32">
        <f>IF($AP12+17&lt;$D$6,"",IF($AP12+17&gt;$K$6,"",($AP12+17)))</f>
        <v>46191</v>
      </c>
      <c r="U11" s="32">
        <f>IF($AP12+18&lt;$D$6,"",IF($AP12+18&gt;$K$6,"",($AP12+18)))</f>
        <v>46192</v>
      </c>
      <c r="V11" s="32">
        <f>IF($AP12+19&lt;$D$6,"",IF($AP12+19&gt;$K$6,"",($AP12+19)))</f>
        <v>46193</v>
      </c>
      <c r="W11" s="32">
        <f>IF($AP12+20&lt;$D$6,"",IF($AP12+20&gt;$K$6,"",($AP12+20)))</f>
        <v>46194</v>
      </c>
      <c r="X11" s="32">
        <f>IF($AP12+21&lt;$D$6,"",IF($AP12+21&gt;$K$6,"",($AP12+21)))</f>
        <v>46195</v>
      </c>
      <c r="Y11" s="32">
        <f>IF($AP12+22&lt;$D$6,"",IF($AP12+22&gt;$K$6,"",($AP12+22)))</f>
        <v>46196</v>
      </c>
      <c r="Z11" s="32">
        <f>IF($AP12+23&lt;$D$6,"",IF($AP12+23&gt;$K$6,"",($AP12+23)))</f>
        <v>46197</v>
      </c>
      <c r="AA11" s="32">
        <f>IF($AP12+24&lt;$D$6,"",IF($AP12+24&gt;$K$6,"",($AP12+24)))</f>
        <v>46198</v>
      </c>
      <c r="AB11" s="32">
        <f>IF($AP12+25&lt;$D$6,"",IF($AP12+25&gt;$K$6,"",($AP12+25)))</f>
        <v>46199</v>
      </c>
      <c r="AC11" s="32">
        <f>IF($AP12+26&lt;$D$6,"",IF($AP12+26&gt;$K$6,"",($AP12+26)))</f>
        <v>46200</v>
      </c>
      <c r="AD11" s="32">
        <f>IF($AP12+27&lt;$D$6,"",IF($AP12+27&gt;$K$6,"",($AP12+27)))</f>
        <v>46201</v>
      </c>
      <c r="AE11" s="32">
        <f>IF($AP12+28="","",IF(DAY($AP12+28)&lt;4,"",IF($AP12+28&lt;$D$6,"",IF($AP12+28&gt;$K$6,"",($AP12+28)))))</f>
        <v>46202</v>
      </c>
      <c r="AF11" s="32">
        <f>IF($AP12+29="","",IF(DAY($AP12+29)&lt;4,"",IF($AP12+29&lt;$D$6,"",IF($AP12+29&gt;$K$6,"",($AP12+29)))))</f>
        <v>46203</v>
      </c>
      <c r="AG11" s="32" t="str">
        <f>IF($AP12+30="","",IF(DAY($AP12+30)&lt;4,"",IF($AP12+30&lt;$D$6,"",IF($AP12+30&gt;$K$6,"",($AP12+30)))))</f>
        <v/>
      </c>
      <c r="AH11" s="109"/>
      <c r="AI11" s="110"/>
      <c r="AJ11" s="115"/>
      <c r="AK11" s="116"/>
      <c r="AP11" s="2">
        <v>1</v>
      </c>
    </row>
    <row r="12" spans="1:42" ht="13.5" customHeight="1" x14ac:dyDescent="0.15">
      <c r="B12" s="36" t="s">
        <v>3</v>
      </c>
      <c r="C12" s="14">
        <f>IF($AP12&lt;$D$6,"",IF($AP12&gt;$K$6,"",($AP12)))</f>
        <v>46174</v>
      </c>
      <c r="D12" s="14">
        <f>IF($AP12+1&lt;$D$6,"",IF($AP12+1&gt;$K$6,"",($AP12+1)))</f>
        <v>46175</v>
      </c>
      <c r="E12" s="14">
        <f>IF($AP12+2&lt;$D$6,"",IF($AP12+2&gt;$K$6,"",($AP12+2)))</f>
        <v>46176</v>
      </c>
      <c r="F12" s="14">
        <f>IF($AP12+3&lt;$D$6,"",IF($AP12+3&gt;$K$6,"",($AP12+3)))</f>
        <v>46177</v>
      </c>
      <c r="G12" s="14">
        <f>IF($AP12+4&lt;$D$6,"",IF($AP12+4&gt;$K$6,"",($AP12+4)))</f>
        <v>46178</v>
      </c>
      <c r="H12" s="14">
        <f>IF($AP12+5&lt;$D$6,"",IF($AP12+5&gt;$K$6,"",($AP12+5)))</f>
        <v>46179</v>
      </c>
      <c r="I12" s="14">
        <f>IF($AP12+6&lt;$D$6,"",IF($AP12+6&gt;$K$6,"",($AP12+6)))</f>
        <v>46180</v>
      </c>
      <c r="J12" s="14">
        <f>IF($AP12+7&lt;$D$6,"",IF($AP12+7&gt;$K$6,"",($AP12+7)))</f>
        <v>46181</v>
      </c>
      <c r="K12" s="14">
        <f>IF($AP12+8&lt;$D$6,"",IF($AP12+8&gt;$K$6,"",($AP12+8)))</f>
        <v>46182</v>
      </c>
      <c r="L12" s="14">
        <f>IF($AP12+9&lt;$D$6,"",IF($AP12+9&gt;$K$6,"",($AP12+9)))</f>
        <v>46183</v>
      </c>
      <c r="M12" s="14">
        <f>IF($AP12+10&lt;$D$6,"",IF($AP12+10&gt;$K$6,"",($AP12+10)))</f>
        <v>46184</v>
      </c>
      <c r="N12" s="14">
        <f>IF($AP12+11&lt;$D$6,"",IF($AP12+11&gt;$K$6,"",($AP12+11)))</f>
        <v>46185</v>
      </c>
      <c r="O12" s="14">
        <f>IF($AP12+12&lt;$D$6,"",IF($AP12+12&gt;$K$6,"",($AP12+12)))</f>
        <v>46186</v>
      </c>
      <c r="P12" s="14">
        <f>IF($AP12+13&lt;$D$6,"",IF($AP12+13&gt;$K$6,"",($AP12+13)))</f>
        <v>46187</v>
      </c>
      <c r="Q12" s="14">
        <f>IF($AP12+14&lt;$D$6,"",IF($AP12+14&gt;$K$6,"",($AP12+14)))</f>
        <v>46188</v>
      </c>
      <c r="R12" s="14">
        <f>IF($AP12+15&lt;$D$6,"",IF($AP12+15&gt;$K$6,"",($AP12+15)))</f>
        <v>46189</v>
      </c>
      <c r="S12" s="14">
        <f>IF($AP12+16&lt;$D$6,"",IF($AP12+16&gt;$K$6,"",($AP12+16)))</f>
        <v>46190</v>
      </c>
      <c r="T12" s="14">
        <f>IF($AP12+17&lt;$D$6,"",IF($AP12+17&gt;$K$6,"",($AP12+17)))</f>
        <v>46191</v>
      </c>
      <c r="U12" s="14">
        <f>IF($AP12+18&lt;$D$6,"",IF($AP12+18&gt;$K$6,"",($AP12+18)))</f>
        <v>46192</v>
      </c>
      <c r="V12" s="14">
        <f>IF($AP12+19&lt;$D$6,"",IF($AP12+19&gt;$K$6,"",($AP12+19)))</f>
        <v>46193</v>
      </c>
      <c r="W12" s="14">
        <f>IF($AP12+20&lt;$D$6,"",IF($AP12+20&gt;$K$6,"",($AP12+20)))</f>
        <v>46194</v>
      </c>
      <c r="X12" s="14">
        <f>IF($AP12+21&lt;$D$6,"",IF($AP12+21&gt;$K$6,"",($AP12+21)))</f>
        <v>46195</v>
      </c>
      <c r="Y12" s="14">
        <f>IF($AP12+22&lt;$D$6,"",IF($AP12+22&gt;$K$6,"",($AP12+22)))</f>
        <v>46196</v>
      </c>
      <c r="Z12" s="14">
        <f>IF($AP12+23&lt;$D$6,"",IF($AP12+23&gt;$K$6,"",($AP12+23)))</f>
        <v>46197</v>
      </c>
      <c r="AA12" s="14">
        <f>IF($AP12+24&lt;$D$6,"",IF($AP12+24&gt;$K$6,"",($AP12+24)))</f>
        <v>46198</v>
      </c>
      <c r="AB12" s="14">
        <f>IF($AP12+25&lt;$D$6,"",IF($AP12+25&gt;$K$6,"",($AP12+25)))</f>
        <v>46199</v>
      </c>
      <c r="AC12" s="14">
        <f>IF($AP12+26&lt;$D$6,"",IF($AP12+26&gt;$K$6,"",($AP12+26)))</f>
        <v>46200</v>
      </c>
      <c r="AD12" s="14">
        <f>IF($AP12+27&lt;$D$6,"",IF($AP12+27&gt;$K$6,"",($AP12+27)))</f>
        <v>46201</v>
      </c>
      <c r="AE12" s="14">
        <f>IF($AP12+28="","",IF(DAY($AP12+28)&lt;4,"",IF($AP12+28&lt;$D$6,"",IF($AP12+28&gt;$K$6,"",($AP12+28)))))</f>
        <v>46202</v>
      </c>
      <c r="AF12" s="14">
        <f>IF($AP12+29="","",IF(DAY($AP12+29)&lt;4,"",IF($AP12+29&lt;$D$6,"",IF($AP12+29&gt;$K$6,"",($AP12+29)))))</f>
        <v>46203</v>
      </c>
      <c r="AG12" s="14" t="str">
        <f>IF($AP12+30="","",IF(DAY($AP12+30)&lt;4,"",IF($AP12+30&lt;$D$6,"",IF($AP12+30&gt;$K$6,"",($AP12+30)))))</f>
        <v/>
      </c>
      <c r="AH12" s="120" t="s">
        <v>5</v>
      </c>
      <c r="AI12" s="122" t="s">
        <v>46</v>
      </c>
      <c r="AJ12" s="124" t="s">
        <v>5</v>
      </c>
      <c r="AK12" s="125" t="s">
        <v>46</v>
      </c>
      <c r="AP12" s="26">
        <f>DATE(AP9,AP10,AP11)</f>
        <v>46174</v>
      </c>
    </row>
    <row r="13" spans="1:42" ht="28.5" customHeight="1" x14ac:dyDescent="0.15">
      <c r="B13" s="126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21"/>
      <c r="AI13" s="123"/>
      <c r="AJ13" s="124"/>
      <c r="AK13" s="125"/>
    </row>
    <row r="14" spans="1:42" s="20" customFormat="1" ht="28.5" customHeight="1" thickBot="1" x14ac:dyDescent="0.2">
      <c r="B14" s="127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21"/>
      <c r="AI14" s="123"/>
      <c r="AJ14" s="124"/>
      <c r="AK14" s="12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128" t="str">
        <f>IF(AH15=0,"",AH16/AH15)</f>
        <v/>
      </c>
      <c r="AJ15" s="73">
        <f>AH15+No.3!AJ87</f>
        <v>0</v>
      </c>
      <c r="AK15" s="130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129"/>
      <c r="AJ16" s="25">
        <f>AH16+No.3!AJ88</f>
        <v>0</v>
      </c>
      <c r="AK16" s="131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91">
        <f>IF(AP21&gt;$K$6,"",YEAR(AP21))</f>
        <v>2026</v>
      </c>
      <c r="R18" s="91"/>
      <c r="S18" s="9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5" t="s">
        <v>7</v>
      </c>
      <c r="AI18" s="106"/>
      <c r="AJ18" s="111" t="s">
        <v>6</v>
      </c>
      <c r="AK18" s="112"/>
      <c r="AO18" s="26">
        <f>AP12+31</f>
        <v>46205</v>
      </c>
      <c r="AP18" s="2">
        <f>YEAR(AO18)</f>
        <v>2026</v>
      </c>
    </row>
    <row r="19" spans="2:42" x14ac:dyDescent="0.15">
      <c r="B19" s="35" t="s">
        <v>0</v>
      </c>
      <c r="C19" s="117">
        <f>IF(AP21&gt;$K$6,"",MONTH(AP21))</f>
        <v>7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  <c r="AH19" s="107"/>
      <c r="AI19" s="108"/>
      <c r="AJ19" s="113"/>
      <c r="AK19" s="114"/>
      <c r="AP19" s="2">
        <f>MONTH(AO18)</f>
        <v>7</v>
      </c>
    </row>
    <row r="20" spans="2:42" x14ac:dyDescent="0.15">
      <c r="B20" s="36" t="s">
        <v>1</v>
      </c>
      <c r="C20" s="32">
        <f>IF($AP21&lt;$D$6,"",IF($AP21&gt;$K$6,"",($AP21)))</f>
        <v>46204</v>
      </c>
      <c r="D20" s="32">
        <f>IF($AP21+1&lt;$D$6,"",IF($AP21+1&gt;$K$6,"",($AP21+1)))</f>
        <v>46205</v>
      </c>
      <c r="E20" s="32">
        <f>IF($AP21+2&lt;$D$6,"",IF($AP21+2&gt;$K$6,"",($AP21+2)))</f>
        <v>46206</v>
      </c>
      <c r="F20" s="32">
        <f>IF($AP21+3&lt;$D$6,"",IF($AP21+3&gt;$K$6,"",($AP21+3)))</f>
        <v>46207</v>
      </c>
      <c r="G20" s="32">
        <f>IF($AP21+4&lt;$D$6,"",IF($AP21+4&gt;$K$6,"",($AP21+4)))</f>
        <v>46208</v>
      </c>
      <c r="H20" s="32">
        <f>IF($AP21+5&lt;$D$6,"",IF($AP21+5&gt;$K$6,"",($AP21+5)))</f>
        <v>46209</v>
      </c>
      <c r="I20" s="32">
        <f>IF($AP21+6&lt;$D$6,"",IF($AP21+6&gt;$K$6,"",($AP21+6)))</f>
        <v>46210</v>
      </c>
      <c r="J20" s="32">
        <f>IF($AP21+7&lt;$D$6,"",IF($AP21+7&gt;$K$6,"",($AP21+7)))</f>
        <v>46211</v>
      </c>
      <c r="K20" s="32">
        <f>IF($AP21+8&lt;$D$6,"",IF($AP21+8&gt;$K$6,"",($AP21+8)))</f>
        <v>46212</v>
      </c>
      <c r="L20" s="32">
        <f>IF($AP21+9&lt;$D$6,"",IF($AP21+9&gt;$K$6,"",($AP21+9)))</f>
        <v>46213</v>
      </c>
      <c r="M20" s="32">
        <f>IF($AP21+10&lt;$D$6,"",IF($AP21+10&gt;$K$6,"",($AP21+10)))</f>
        <v>46214</v>
      </c>
      <c r="N20" s="32">
        <f>IF($AP21+11&lt;$D$6,"",IF($AP21+11&gt;$K$6,"",($AP21+11)))</f>
        <v>46215</v>
      </c>
      <c r="O20" s="32">
        <f>IF($AP21+12&lt;$D$6,"",IF($AP21+12&gt;$K$6,"",($AP21+12)))</f>
        <v>46216</v>
      </c>
      <c r="P20" s="32">
        <f>IF($AP21+13&lt;$D$6,"",IF($AP21+13&gt;$K$6,"",($AP21+13)))</f>
        <v>46217</v>
      </c>
      <c r="Q20" s="32">
        <f>IF($AP21+14&lt;$D$6,"",IF($AP21+14&gt;$K$6,"",($AP21+14)))</f>
        <v>46218</v>
      </c>
      <c r="R20" s="32">
        <f>IF($AP21+15&lt;$D$6,"",IF($AP21+15&gt;$K$6,"",($AP21+15)))</f>
        <v>46219</v>
      </c>
      <c r="S20" s="32">
        <f>IF($AP21+16&lt;$D$6,"",IF($AP21+16&gt;$K$6,"",($AP21+16)))</f>
        <v>46220</v>
      </c>
      <c r="T20" s="32">
        <f>IF($AP21+17&lt;$D$6,"",IF($AP21+17&gt;$K$6,"",($AP21+17)))</f>
        <v>46221</v>
      </c>
      <c r="U20" s="32">
        <f>IF($AP21+18&lt;$D$6,"",IF($AP21+18&gt;$K$6,"",($AP21+18)))</f>
        <v>46222</v>
      </c>
      <c r="V20" s="32">
        <f>IF($AP21+19&lt;$D$6,"",IF($AP21+19&gt;$K$6,"",($AP21+19)))</f>
        <v>46223</v>
      </c>
      <c r="W20" s="32">
        <f>IF($AP21+20&lt;$D$6,"",IF($AP21+20&gt;$K$6,"",($AP21+20)))</f>
        <v>46224</v>
      </c>
      <c r="X20" s="32">
        <f>IF($AP21+21&lt;$D$6,"",IF($AP21+21&gt;$K$6,"",($AP21+21)))</f>
        <v>46225</v>
      </c>
      <c r="Y20" s="32">
        <f>IF($AP21+22&lt;$D$6,"",IF($AP21+22&gt;$K$6,"",($AP21+22)))</f>
        <v>46226</v>
      </c>
      <c r="Z20" s="32">
        <f>IF($AP21+23&lt;$D$6,"",IF($AP21+23&gt;$K$6,"",($AP21+23)))</f>
        <v>46227</v>
      </c>
      <c r="AA20" s="32">
        <f>IF($AP21+24&lt;$D$6,"",IF($AP21+24&gt;$K$6,"",($AP21+24)))</f>
        <v>46228</v>
      </c>
      <c r="AB20" s="32">
        <f>IF($AP21+25&lt;$D$6,"",IF($AP21+25&gt;$K$6,"",($AP21+25)))</f>
        <v>46229</v>
      </c>
      <c r="AC20" s="32">
        <f>IF($AP21+26&lt;$D$6,"",IF($AP21+26&gt;$K$6,"",($AP21+26)))</f>
        <v>46230</v>
      </c>
      <c r="AD20" s="32">
        <f>IF($AP21+27&lt;$D$6,"",IF($AP21+27&gt;$K$6,"",($AP21+27)))</f>
        <v>46231</v>
      </c>
      <c r="AE20" s="32">
        <f>IF($AP21+28="","",IF(DAY($AP21+28)&lt;4,"",IF($AP21+28&lt;$D$6,"",IF($AP21+28&gt;$K$6,"",($AP21+28)))))</f>
        <v>46232</v>
      </c>
      <c r="AF20" s="32">
        <f>IF($AP21+29="","",IF(DAY($AP21+29)&lt;4,"",IF($AP21+29&lt;$D$6,"",IF($AP21+29&gt;$K$6,"",($AP21+29)))))</f>
        <v>46233</v>
      </c>
      <c r="AG20" s="32">
        <f>IF($AP21+30="","",IF(DAY($AP21+30)&lt;4,"",IF($AP21+30&lt;$D$6,"",IF($AP21+30&gt;$K$6,"",($AP21+30)))))</f>
        <v>46234</v>
      </c>
      <c r="AH20" s="109"/>
      <c r="AI20" s="110"/>
      <c r="AJ20" s="115"/>
      <c r="AK20" s="116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46204</v>
      </c>
      <c r="D21" s="14">
        <f>IF($AP21+1&lt;$D$6,"",IF($AP21+1&gt;$K$6,"",($AP21+1)))</f>
        <v>46205</v>
      </c>
      <c r="E21" s="14">
        <f>IF($AP21+2&lt;$D$6,"",IF($AP21+2&gt;$K$6,"",($AP21+2)))</f>
        <v>46206</v>
      </c>
      <c r="F21" s="14">
        <f>IF($AP21+3&lt;$D$6,"",IF($AP21+3&gt;$K$6,"",($AP21+3)))</f>
        <v>46207</v>
      </c>
      <c r="G21" s="14">
        <f>IF($AP21+4&lt;$D$6,"",IF($AP21+4&gt;$K$6,"",($AP21+4)))</f>
        <v>46208</v>
      </c>
      <c r="H21" s="14">
        <f>IF($AP21+5&lt;$D$6,"",IF($AP21+5&gt;$K$6,"",($AP21+5)))</f>
        <v>46209</v>
      </c>
      <c r="I21" s="14">
        <f>IF($AP21+6&lt;$D$6,"",IF($AP21+6&gt;$K$6,"",($AP21+6)))</f>
        <v>46210</v>
      </c>
      <c r="J21" s="14">
        <f>IF($AP21+7&lt;$D$6,"",IF($AP21+7&gt;$K$6,"",($AP21+7)))</f>
        <v>46211</v>
      </c>
      <c r="K21" s="14">
        <f>IF($AP21+8&lt;$D$6,"",IF($AP21+8&gt;$K$6,"",($AP21+8)))</f>
        <v>46212</v>
      </c>
      <c r="L21" s="14">
        <f>IF($AP21+9&lt;$D$6,"",IF($AP21+9&gt;$K$6,"",($AP21+9)))</f>
        <v>46213</v>
      </c>
      <c r="M21" s="14">
        <f>IF($AP21+10&lt;$D$6,"",IF($AP21+10&gt;$K$6,"",($AP21+10)))</f>
        <v>46214</v>
      </c>
      <c r="N21" s="14">
        <f>IF($AP21+11&lt;$D$6,"",IF($AP21+11&gt;$K$6,"",($AP21+11)))</f>
        <v>46215</v>
      </c>
      <c r="O21" s="14">
        <f>IF($AP21+12&lt;$D$6,"",IF($AP21+12&gt;$K$6,"",($AP21+12)))</f>
        <v>46216</v>
      </c>
      <c r="P21" s="14">
        <f>IF($AP21+13&lt;$D$6,"",IF($AP21+13&gt;$K$6,"",($AP21+13)))</f>
        <v>46217</v>
      </c>
      <c r="Q21" s="14">
        <f>IF($AP21+14&lt;$D$6,"",IF($AP21+14&gt;$K$6,"",($AP21+14)))</f>
        <v>46218</v>
      </c>
      <c r="R21" s="14">
        <f>IF($AP21+15&lt;$D$6,"",IF($AP21+15&gt;$K$6,"",($AP21+15)))</f>
        <v>46219</v>
      </c>
      <c r="S21" s="14">
        <f>IF($AP21+16&lt;$D$6,"",IF($AP21+16&gt;$K$6,"",($AP21+16)))</f>
        <v>46220</v>
      </c>
      <c r="T21" s="14">
        <f>IF($AP21+17&lt;$D$6,"",IF($AP21+17&gt;$K$6,"",($AP21+17)))</f>
        <v>46221</v>
      </c>
      <c r="U21" s="14">
        <f>IF($AP21+18&lt;$D$6,"",IF($AP21+18&gt;$K$6,"",($AP21+18)))</f>
        <v>46222</v>
      </c>
      <c r="V21" s="14">
        <f>IF($AP21+19&lt;$D$6,"",IF($AP21+19&gt;$K$6,"",($AP21+19)))</f>
        <v>46223</v>
      </c>
      <c r="W21" s="14">
        <f>IF($AP21+20&lt;$D$6,"",IF($AP21+20&gt;$K$6,"",($AP21+20)))</f>
        <v>46224</v>
      </c>
      <c r="X21" s="14">
        <f>IF($AP21+21&lt;$D$6,"",IF($AP21+21&gt;$K$6,"",($AP21+21)))</f>
        <v>46225</v>
      </c>
      <c r="Y21" s="14">
        <f>IF($AP21+22&lt;$D$6,"",IF($AP21+22&gt;$K$6,"",($AP21+22)))</f>
        <v>46226</v>
      </c>
      <c r="Z21" s="14">
        <f>IF($AP21+23&lt;$D$6,"",IF($AP21+23&gt;$K$6,"",($AP21+23)))</f>
        <v>46227</v>
      </c>
      <c r="AA21" s="14">
        <f>IF($AP21+24&lt;$D$6,"",IF($AP21+24&gt;$K$6,"",($AP21+24)))</f>
        <v>46228</v>
      </c>
      <c r="AB21" s="14">
        <f>IF($AP21+25&lt;$D$6,"",IF($AP21+25&gt;$K$6,"",($AP21+25)))</f>
        <v>46229</v>
      </c>
      <c r="AC21" s="14">
        <f>IF($AP21+26&lt;$D$6,"",IF($AP21+26&gt;$K$6,"",($AP21+26)))</f>
        <v>46230</v>
      </c>
      <c r="AD21" s="14">
        <f>IF($AP21+27&lt;$D$6,"",IF($AP21+27&gt;$K$6,"",($AP21+27)))</f>
        <v>46231</v>
      </c>
      <c r="AE21" s="14">
        <f>IF($AP21+28="","",IF(DAY($AP21+28)&lt;4,"",IF($AP21+28&lt;$D$6,"",IF($AP21+28&gt;$K$6,"",($AP21+28)))))</f>
        <v>46232</v>
      </c>
      <c r="AF21" s="14">
        <f>IF($AP21+29="","",IF(DAY($AP21+29)&lt;4,"",IF($AP21+29&lt;$D$6,"",IF($AP21+29&gt;$K$6,"",($AP21+29)))))</f>
        <v>46233</v>
      </c>
      <c r="AG21" s="14">
        <f>IF($AP21+30="","",IF(DAY($AP21+30)&lt;4,"",IF($AP21+30&lt;$D$6,"",IF($AP21+30&gt;$K$6,"",($AP21+30)))))</f>
        <v>46234</v>
      </c>
      <c r="AH21" s="120" t="s">
        <v>5</v>
      </c>
      <c r="AI21" s="122" t="s">
        <v>46</v>
      </c>
      <c r="AJ21" s="124" t="s">
        <v>5</v>
      </c>
      <c r="AK21" s="125" t="s">
        <v>46</v>
      </c>
      <c r="AP21" s="26">
        <f>DATE(AP18,AP19,AP20)</f>
        <v>46204</v>
      </c>
    </row>
    <row r="22" spans="2:42" ht="28.5" customHeight="1" x14ac:dyDescent="0.15">
      <c r="B22" s="126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21"/>
      <c r="AI22" s="123"/>
      <c r="AJ22" s="124"/>
      <c r="AK22" s="125"/>
    </row>
    <row r="23" spans="2:42" s="20" customFormat="1" ht="28.5" customHeight="1" thickBot="1" x14ac:dyDescent="0.2">
      <c r="B23" s="127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21"/>
      <c r="AI23" s="123"/>
      <c r="AJ23" s="124"/>
      <c r="AK23" s="12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128" t="str">
        <f>IF(AH24=0,"",AH25/AH24)</f>
        <v/>
      </c>
      <c r="AJ24" s="73">
        <f>AJ15+AH24</f>
        <v>0</v>
      </c>
      <c r="AK24" s="130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129"/>
      <c r="AJ25" s="25">
        <f>AJ16+AH25</f>
        <v>0</v>
      </c>
      <c r="AK25" s="131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1">
        <f>IF(AP30&gt;$K$6,"",YEAR(AP30))</f>
        <v>2026</v>
      </c>
      <c r="R27" s="91"/>
      <c r="S27" s="91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5" t="s">
        <v>7</v>
      </c>
      <c r="AI27" s="106"/>
      <c r="AJ27" s="111" t="s">
        <v>6</v>
      </c>
      <c r="AK27" s="112"/>
      <c r="AO27" s="26">
        <f>AP21+31</f>
        <v>46235</v>
      </c>
      <c r="AP27" s="2">
        <f>YEAR(AO27)</f>
        <v>2026</v>
      </c>
    </row>
    <row r="28" spans="2:42" x14ac:dyDescent="0.15">
      <c r="B28" s="35" t="s">
        <v>0</v>
      </c>
      <c r="C28" s="117">
        <f>IF(AP30&gt;$K$6,"",MONTH(AP30))</f>
        <v>8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9"/>
      <c r="AH28" s="107"/>
      <c r="AI28" s="108"/>
      <c r="AJ28" s="113"/>
      <c r="AK28" s="114"/>
      <c r="AP28" s="2">
        <f>MONTH(AO27)</f>
        <v>8</v>
      </c>
    </row>
    <row r="29" spans="2:42" x14ac:dyDescent="0.15">
      <c r="B29" s="36" t="s">
        <v>1</v>
      </c>
      <c r="C29" s="32">
        <f>IF($AP30&lt;$D$6,"",IF($AP30&gt;$K$6,"",($AP30)))</f>
        <v>46235</v>
      </c>
      <c r="D29" s="32">
        <f>IF($AP30+1&lt;$D$6,"",IF($AP30+1&gt;$K$6,"",($AP30+1)))</f>
        <v>46236</v>
      </c>
      <c r="E29" s="32">
        <f>IF($AP30+2&lt;$D$6,"",IF($AP30+2&gt;$K$6,"",($AP30+2)))</f>
        <v>46237</v>
      </c>
      <c r="F29" s="32">
        <f>IF($AP30+3&lt;$D$6,"",IF($AP30+3&gt;$K$6,"",($AP30+3)))</f>
        <v>46238</v>
      </c>
      <c r="G29" s="32">
        <f>IF($AP30+4&lt;$D$6,"",IF($AP30+4&gt;$K$6,"",($AP30+4)))</f>
        <v>46239</v>
      </c>
      <c r="H29" s="32">
        <f>IF($AP30+5&lt;$D$6,"",IF($AP30+5&gt;$K$6,"",($AP30+5)))</f>
        <v>46240</v>
      </c>
      <c r="I29" s="32">
        <f>IF($AP30+6&lt;$D$6,"",IF($AP30+6&gt;$K$6,"",($AP30+6)))</f>
        <v>46241</v>
      </c>
      <c r="J29" s="32">
        <f>IF($AP30+7&lt;$D$6,"",IF($AP30+7&gt;$K$6,"",($AP30+7)))</f>
        <v>46242</v>
      </c>
      <c r="K29" s="32">
        <f>IF($AP30+8&lt;$D$6,"",IF($AP30+8&gt;$K$6,"",($AP30+8)))</f>
        <v>46243</v>
      </c>
      <c r="L29" s="32">
        <f>IF($AP30+9&lt;$D$6,"",IF($AP30+9&gt;$K$6,"",($AP30+9)))</f>
        <v>46244</v>
      </c>
      <c r="M29" s="32">
        <f>IF($AP30+10&lt;$D$6,"",IF($AP30+10&gt;$K$6,"",($AP30+10)))</f>
        <v>46245</v>
      </c>
      <c r="N29" s="32">
        <f>IF($AP30+11&lt;$D$6,"",IF($AP30+11&gt;$K$6,"",($AP30+11)))</f>
        <v>46246</v>
      </c>
      <c r="O29" s="32">
        <f>IF($AP30+12&lt;$D$6,"",IF($AP30+12&gt;$K$6,"",($AP30+12)))</f>
        <v>46247</v>
      </c>
      <c r="P29" s="32">
        <f>IF($AP30+13&lt;$D$6,"",IF($AP30+13&gt;$K$6,"",($AP30+13)))</f>
        <v>46248</v>
      </c>
      <c r="Q29" s="32">
        <f>IF($AP30+14&lt;$D$6,"",IF($AP30+14&gt;$K$6,"",($AP30+14)))</f>
        <v>46249</v>
      </c>
      <c r="R29" s="32">
        <f>IF($AP30+15&lt;$D$6,"",IF($AP30+15&gt;$K$6,"",($AP30+15)))</f>
        <v>46250</v>
      </c>
      <c r="S29" s="32">
        <f>IF($AP30+16&lt;$D$6,"",IF($AP30+16&gt;$K$6,"",($AP30+16)))</f>
        <v>46251</v>
      </c>
      <c r="T29" s="32">
        <f>IF($AP30+17&lt;$D$6,"",IF($AP30+17&gt;$K$6,"",($AP30+17)))</f>
        <v>46252</v>
      </c>
      <c r="U29" s="32">
        <f>IF($AP30+18&lt;$D$6,"",IF($AP30+18&gt;$K$6,"",($AP30+18)))</f>
        <v>46253</v>
      </c>
      <c r="V29" s="32">
        <f>IF($AP30+19&lt;$D$6,"",IF($AP30+19&gt;$K$6,"",($AP30+19)))</f>
        <v>46254</v>
      </c>
      <c r="W29" s="32">
        <f>IF($AP30+20&lt;$D$6,"",IF($AP30+20&gt;$K$6,"",($AP30+20)))</f>
        <v>46255</v>
      </c>
      <c r="X29" s="32">
        <f>IF($AP30+21&lt;$D$6,"",IF($AP30+21&gt;$K$6,"",($AP30+21)))</f>
        <v>46256</v>
      </c>
      <c r="Y29" s="32">
        <f>IF($AP30+22&lt;$D$6,"",IF($AP30+22&gt;$K$6,"",($AP30+22)))</f>
        <v>46257</v>
      </c>
      <c r="Z29" s="32">
        <f>IF($AP30+23&lt;$D$6,"",IF($AP30+23&gt;$K$6,"",($AP30+23)))</f>
        <v>46258</v>
      </c>
      <c r="AA29" s="32">
        <f>IF($AP30+24&lt;$D$6,"",IF($AP30+24&gt;$K$6,"",($AP30+24)))</f>
        <v>46259</v>
      </c>
      <c r="AB29" s="32">
        <f>IF($AP30+25&lt;$D$6,"",IF($AP30+25&gt;$K$6,"",($AP30+25)))</f>
        <v>46260</v>
      </c>
      <c r="AC29" s="32">
        <f>IF($AP30+26&lt;$D$6,"",IF($AP30+26&gt;$K$6,"",($AP30+26)))</f>
        <v>46261</v>
      </c>
      <c r="AD29" s="32">
        <f>IF($AP30+27&lt;$D$6,"",IF($AP30+27&gt;$K$6,"",($AP30+27)))</f>
        <v>46262</v>
      </c>
      <c r="AE29" s="32">
        <f>IF($AP30+28="","",IF(DAY($AP30+28)&lt;4,"",IF($AP30+28&lt;$D$6,"",IF($AP30+28&gt;$K$6,"",($AP30+28)))))</f>
        <v>46263</v>
      </c>
      <c r="AF29" s="32">
        <f>IF($AP30+29="","",IF(DAY($AP30+29)&lt;4,"",IF($AP30+29&lt;$D$6,"",IF($AP30+29&gt;$K$6,"",($AP30+29)))))</f>
        <v>46264</v>
      </c>
      <c r="AG29" s="32">
        <f>IF($AP30+30="","",IF(DAY($AP30+30)&lt;4,"",IF($AP30+30&lt;$D$6,"",IF($AP30+30&gt;$K$6,"",($AP30+30)))))</f>
        <v>46265</v>
      </c>
      <c r="AH29" s="109"/>
      <c r="AI29" s="110"/>
      <c r="AJ29" s="115"/>
      <c r="AK29" s="116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46235</v>
      </c>
      <c r="D30" s="14">
        <f>IF($AP30+1&lt;$D$6,"",IF($AP30+1&gt;$K$6,"",($AP30+1)))</f>
        <v>46236</v>
      </c>
      <c r="E30" s="14">
        <f>IF($AP30+2&lt;$D$6,"",IF($AP30+2&gt;$K$6,"",($AP30+2)))</f>
        <v>46237</v>
      </c>
      <c r="F30" s="14">
        <f>IF($AP30+3&lt;$D$6,"",IF($AP30+3&gt;$K$6,"",($AP30+3)))</f>
        <v>46238</v>
      </c>
      <c r="G30" s="14">
        <f>IF($AP30+4&lt;$D$6,"",IF($AP30+4&gt;$K$6,"",($AP30+4)))</f>
        <v>46239</v>
      </c>
      <c r="H30" s="14">
        <f>IF($AP30+5&lt;$D$6,"",IF($AP30+5&gt;$K$6,"",($AP30+5)))</f>
        <v>46240</v>
      </c>
      <c r="I30" s="14">
        <f>IF($AP30+6&lt;$D$6,"",IF($AP30+6&gt;$K$6,"",($AP30+6)))</f>
        <v>46241</v>
      </c>
      <c r="J30" s="14">
        <f>IF($AP30+7&lt;$D$6,"",IF($AP30+7&gt;$K$6,"",($AP30+7)))</f>
        <v>46242</v>
      </c>
      <c r="K30" s="14">
        <f>IF($AP30+8&lt;$D$6,"",IF($AP30+8&gt;$K$6,"",($AP30+8)))</f>
        <v>46243</v>
      </c>
      <c r="L30" s="14">
        <f>IF($AP30+9&lt;$D$6,"",IF($AP30+9&gt;$K$6,"",($AP30+9)))</f>
        <v>46244</v>
      </c>
      <c r="M30" s="14">
        <f>IF($AP30+10&lt;$D$6,"",IF($AP30+10&gt;$K$6,"",($AP30+10)))</f>
        <v>46245</v>
      </c>
      <c r="N30" s="14">
        <f>IF($AP30+11&lt;$D$6,"",IF($AP30+11&gt;$K$6,"",($AP30+11)))</f>
        <v>46246</v>
      </c>
      <c r="O30" s="14">
        <f>IF($AP30+12&lt;$D$6,"",IF($AP30+12&gt;$K$6,"",($AP30+12)))</f>
        <v>46247</v>
      </c>
      <c r="P30" s="14">
        <f>IF($AP30+13&lt;$D$6,"",IF($AP30+13&gt;$K$6,"",($AP30+13)))</f>
        <v>46248</v>
      </c>
      <c r="Q30" s="14">
        <f>IF($AP30+14&lt;$D$6,"",IF($AP30+14&gt;$K$6,"",($AP30+14)))</f>
        <v>46249</v>
      </c>
      <c r="R30" s="14">
        <f>IF($AP30+15&lt;$D$6,"",IF($AP30+15&gt;$K$6,"",($AP30+15)))</f>
        <v>46250</v>
      </c>
      <c r="S30" s="14">
        <f>IF($AP30+16&lt;$D$6,"",IF($AP30+16&gt;$K$6,"",($AP30+16)))</f>
        <v>46251</v>
      </c>
      <c r="T30" s="14">
        <f>IF($AP30+17&lt;$D$6,"",IF($AP30+17&gt;$K$6,"",($AP30+17)))</f>
        <v>46252</v>
      </c>
      <c r="U30" s="14">
        <f>IF($AP30+18&lt;$D$6,"",IF($AP30+18&gt;$K$6,"",($AP30+18)))</f>
        <v>46253</v>
      </c>
      <c r="V30" s="14">
        <f>IF($AP30+19&lt;$D$6,"",IF($AP30+19&gt;$K$6,"",($AP30+19)))</f>
        <v>46254</v>
      </c>
      <c r="W30" s="14">
        <f>IF($AP30+20&lt;$D$6,"",IF($AP30+20&gt;$K$6,"",($AP30+20)))</f>
        <v>46255</v>
      </c>
      <c r="X30" s="14">
        <f>IF($AP30+21&lt;$D$6,"",IF($AP30+21&gt;$K$6,"",($AP30+21)))</f>
        <v>46256</v>
      </c>
      <c r="Y30" s="14">
        <f>IF($AP30+22&lt;$D$6,"",IF($AP30+22&gt;$K$6,"",($AP30+22)))</f>
        <v>46257</v>
      </c>
      <c r="Z30" s="14">
        <f>IF($AP30+23&lt;$D$6,"",IF($AP30+23&gt;$K$6,"",($AP30+23)))</f>
        <v>46258</v>
      </c>
      <c r="AA30" s="14">
        <f>IF($AP30+24&lt;$D$6,"",IF($AP30+24&gt;$K$6,"",($AP30+24)))</f>
        <v>46259</v>
      </c>
      <c r="AB30" s="14">
        <f>IF($AP30+25&lt;$D$6,"",IF($AP30+25&gt;$K$6,"",($AP30+25)))</f>
        <v>46260</v>
      </c>
      <c r="AC30" s="14">
        <f>IF($AP30+26&lt;$D$6,"",IF($AP30+26&gt;$K$6,"",($AP30+26)))</f>
        <v>46261</v>
      </c>
      <c r="AD30" s="14">
        <f>IF($AP30+27&lt;$D$6,"",IF($AP30+27&gt;$K$6,"",($AP30+27)))</f>
        <v>46262</v>
      </c>
      <c r="AE30" s="14">
        <f>IF($AP30+28="","",IF(DAY($AP30+28)&lt;4,"",IF($AP30+28&lt;$D$6,"",IF($AP30+28&gt;$K$6,"",($AP30+28)))))</f>
        <v>46263</v>
      </c>
      <c r="AF30" s="14">
        <f>IF($AP30+29="","",IF(DAY($AP30+29)&lt;4,"",IF($AP30+29&lt;$D$6,"",IF($AP30+29&gt;$K$6,"",($AP30+29)))))</f>
        <v>46264</v>
      </c>
      <c r="AG30" s="14">
        <f>IF($AP30+30="","",IF(DAY($AP30+30)&lt;4,"",IF($AP30+30&lt;$D$6,"",IF($AP30+30&gt;$K$6,"",($AP30+30)))))</f>
        <v>46265</v>
      </c>
      <c r="AH30" s="120" t="s">
        <v>5</v>
      </c>
      <c r="AI30" s="122" t="s">
        <v>46</v>
      </c>
      <c r="AJ30" s="124" t="s">
        <v>5</v>
      </c>
      <c r="AK30" s="125" t="s">
        <v>46</v>
      </c>
      <c r="AP30" s="26">
        <f>DATE(AP27,AP28,AP29)</f>
        <v>46235</v>
      </c>
    </row>
    <row r="31" spans="2:42" ht="28.5" customHeight="1" x14ac:dyDescent="0.15">
      <c r="B31" s="126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21"/>
      <c r="AI31" s="123"/>
      <c r="AJ31" s="124"/>
      <c r="AK31" s="125"/>
    </row>
    <row r="32" spans="2:42" s="20" customFormat="1" ht="28.5" customHeight="1" thickBot="1" x14ac:dyDescent="0.2">
      <c r="B32" s="127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21"/>
      <c r="AI32" s="123"/>
      <c r="AJ32" s="124"/>
      <c r="AK32" s="12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128" t="str">
        <f>IF(AH33=0,"",AH34/AH33)</f>
        <v/>
      </c>
      <c r="AJ33" s="73">
        <f>AJ24+AH33</f>
        <v>0</v>
      </c>
      <c r="AK33" s="130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129"/>
      <c r="AJ34" s="25">
        <f>AJ25+AH34</f>
        <v>0</v>
      </c>
      <c r="AK34" s="131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91">
        <f>IF(AP39&gt;$K$6,"",YEAR(AP39))</f>
        <v>2026</v>
      </c>
      <c r="R36" s="91"/>
      <c r="S36" s="91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5" t="s">
        <v>7</v>
      </c>
      <c r="AI36" s="106"/>
      <c r="AJ36" s="111" t="s">
        <v>6</v>
      </c>
      <c r="AK36" s="112"/>
      <c r="AO36" s="26">
        <f>AP30+31</f>
        <v>46266</v>
      </c>
      <c r="AP36" s="2">
        <f>YEAR(AO36)</f>
        <v>2026</v>
      </c>
    </row>
    <row r="37" spans="2:42" ht="13.5" customHeight="1" x14ac:dyDescent="0.15">
      <c r="B37" s="35" t="s">
        <v>0</v>
      </c>
      <c r="C37" s="117">
        <f>IF(AP39&gt;$K$6,"",MONTH(AP39))</f>
        <v>9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07"/>
      <c r="AI37" s="108"/>
      <c r="AJ37" s="113"/>
      <c r="AK37" s="114"/>
      <c r="AP37" s="2">
        <f>MONTH(AO36)</f>
        <v>9</v>
      </c>
    </row>
    <row r="38" spans="2:42" x14ac:dyDescent="0.15">
      <c r="B38" s="36" t="s">
        <v>1</v>
      </c>
      <c r="C38" s="32">
        <f>IF($AP39&lt;$D$6,"",IF($AP39&gt;$K$6,"",($AP39)))</f>
        <v>46266</v>
      </c>
      <c r="D38" s="32">
        <f>IF($AP39+1&lt;$D$6,"",IF($AP39+1&gt;$K$6,"",($AP39+1)))</f>
        <v>46267</v>
      </c>
      <c r="E38" s="32">
        <f>IF($AP39+2&lt;$D$6,"",IF($AP39+2&gt;$K$6,"",($AP39+2)))</f>
        <v>46268</v>
      </c>
      <c r="F38" s="32">
        <f>IF($AP39+3&lt;$D$6,"",IF($AP39+3&gt;$K$6,"",($AP39+3)))</f>
        <v>46269</v>
      </c>
      <c r="G38" s="32">
        <f>IF($AP39+4&lt;$D$6,"",IF($AP39+4&gt;$K$6,"",($AP39+4)))</f>
        <v>46270</v>
      </c>
      <c r="H38" s="32">
        <f>IF($AP39+5&lt;$D$6,"",IF($AP39+5&gt;$K$6,"",($AP39+5)))</f>
        <v>46271</v>
      </c>
      <c r="I38" s="32">
        <f>IF($AP39+6&lt;$D$6,"",IF($AP39+6&gt;$K$6,"",($AP39+6)))</f>
        <v>46272</v>
      </c>
      <c r="J38" s="32">
        <f>IF($AP39+7&lt;$D$6,"",IF($AP39+7&gt;$K$6,"",($AP39+7)))</f>
        <v>46273</v>
      </c>
      <c r="K38" s="32">
        <f>IF($AP39+8&lt;$D$6,"",IF($AP39+8&gt;$K$6,"",($AP39+8)))</f>
        <v>46274</v>
      </c>
      <c r="L38" s="32">
        <f>IF($AP39+9&lt;$D$6,"",IF($AP39+9&gt;$K$6,"",($AP39+9)))</f>
        <v>46275</v>
      </c>
      <c r="M38" s="32">
        <f>IF($AP39+10&lt;$D$6,"",IF($AP39+10&gt;$K$6,"",($AP39+10)))</f>
        <v>46276</v>
      </c>
      <c r="N38" s="32">
        <f>IF($AP39+11&lt;$D$6,"",IF($AP39+11&gt;$K$6,"",($AP39+11)))</f>
        <v>46277</v>
      </c>
      <c r="O38" s="32">
        <f>IF($AP39+12&lt;$D$6,"",IF($AP39+12&gt;$K$6,"",($AP39+12)))</f>
        <v>46278</v>
      </c>
      <c r="P38" s="32">
        <f>IF($AP39+13&lt;$D$6,"",IF($AP39+13&gt;$K$6,"",($AP39+13)))</f>
        <v>46279</v>
      </c>
      <c r="Q38" s="32">
        <f>IF($AP39+14&lt;$D$6,"",IF($AP39+14&gt;$K$6,"",($AP39+14)))</f>
        <v>46280</v>
      </c>
      <c r="R38" s="32">
        <f>IF($AP39+15&lt;$D$6,"",IF($AP39+15&gt;$K$6,"",($AP39+15)))</f>
        <v>46281</v>
      </c>
      <c r="S38" s="32">
        <f>IF($AP39+16&lt;$D$6,"",IF($AP39+16&gt;$K$6,"",($AP39+16)))</f>
        <v>46282</v>
      </c>
      <c r="T38" s="32">
        <f>IF($AP39+17&lt;$D$6,"",IF($AP39+17&gt;$K$6,"",($AP39+17)))</f>
        <v>46283</v>
      </c>
      <c r="U38" s="32">
        <f>IF($AP39+18&lt;$D$6,"",IF($AP39+18&gt;$K$6,"",($AP39+18)))</f>
        <v>46284</v>
      </c>
      <c r="V38" s="32">
        <f>IF($AP39+19&lt;$D$6,"",IF($AP39+19&gt;$K$6,"",($AP39+19)))</f>
        <v>46285</v>
      </c>
      <c r="W38" s="32">
        <f>IF($AP39+20&lt;$D$6,"",IF($AP39+20&gt;$K$6,"",($AP39+20)))</f>
        <v>46286</v>
      </c>
      <c r="X38" s="32">
        <f>IF($AP39+21&lt;$D$6,"",IF($AP39+21&gt;$K$6,"",($AP39+21)))</f>
        <v>46287</v>
      </c>
      <c r="Y38" s="32">
        <f>IF($AP39+22&lt;$D$6,"",IF($AP39+22&gt;$K$6,"",($AP39+22)))</f>
        <v>46288</v>
      </c>
      <c r="Z38" s="32">
        <f>IF($AP39+23&lt;$D$6,"",IF($AP39+23&gt;$K$6,"",($AP39+23)))</f>
        <v>46289</v>
      </c>
      <c r="AA38" s="32">
        <f>IF($AP39+24&lt;$D$6,"",IF($AP39+24&gt;$K$6,"",($AP39+24)))</f>
        <v>46290</v>
      </c>
      <c r="AB38" s="32">
        <f>IF($AP39+25&lt;$D$6,"",IF($AP39+25&gt;$K$6,"",($AP39+25)))</f>
        <v>46291</v>
      </c>
      <c r="AC38" s="32">
        <f>IF($AP39+26&lt;$D$6,"",IF($AP39+26&gt;$K$6,"",($AP39+26)))</f>
        <v>46292</v>
      </c>
      <c r="AD38" s="32">
        <f>IF($AP39+27&lt;$D$6,"",IF($AP39+27&gt;$K$6,"",($AP39+27)))</f>
        <v>46293</v>
      </c>
      <c r="AE38" s="32">
        <f>IF($AP39+28="","",IF(DAY($AP39+28)&lt;4,"",IF($AP39+28&lt;$D$6,"",IF($AP39+28&gt;$K$6,"",($AP39+28)))))</f>
        <v>46294</v>
      </c>
      <c r="AF38" s="32">
        <f>IF($AP39+29="","",IF(DAY($AP39+29)&lt;4,"",IF($AP39+29&lt;$D$6,"",IF($AP39+29&gt;$K$6,"",($AP39+29)))))</f>
        <v>46295</v>
      </c>
      <c r="AG38" s="32" t="str">
        <f>IF($AP39+30="","",IF(DAY($AP39+30)&lt;4,"",IF($AP39+30&lt;$D$6,"",IF($AP39+30&gt;$K$6,"",($AP39+30)))))</f>
        <v/>
      </c>
      <c r="AH38" s="109"/>
      <c r="AI38" s="110"/>
      <c r="AJ38" s="115"/>
      <c r="AK38" s="116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46266</v>
      </c>
      <c r="D39" s="14">
        <f>IF($AP39+1&lt;$D$6,"",IF($AP39+1&gt;$K$6,"",($AP39+1)))</f>
        <v>46267</v>
      </c>
      <c r="E39" s="14">
        <f>IF($AP39+2&lt;$D$6,"",IF($AP39+2&gt;$K$6,"",($AP39+2)))</f>
        <v>46268</v>
      </c>
      <c r="F39" s="14">
        <f>IF($AP39+3&lt;$D$6,"",IF($AP39+3&gt;$K$6,"",($AP39+3)))</f>
        <v>46269</v>
      </c>
      <c r="G39" s="14">
        <f>IF($AP39+4&lt;$D$6,"",IF($AP39+4&gt;$K$6,"",($AP39+4)))</f>
        <v>46270</v>
      </c>
      <c r="H39" s="14">
        <f>IF($AP39+5&lt;$D$6,"",IF($AP39+5&gt;$K$6,"",($AP39+5)))</f>
        <v>46271</v>
      </c>
      <c r="I39" s="14">
        <f>IF($AP39+6&lt;$D$6,"",IF($AP39+6&gt;$K$6,"",($AP39+6)))</f>
        <v>46272</v>
      </c>
      <c r="J39" s="14">
        <f>IF($AP39+7&lt;$D$6,"",IF($AP39+7&gt;$K$6,"",($AP39+7)))</f>
        <v>46273</v>
      </c>
      <c r="K39" s="14">
        <f>IF($AP39+8&lt;$D$6,"",IF($AP39+8&gt;$K$6,"",($AP39+8)))</f>
        <v>46274</v>
      </c>
      <c r="L39" s="14">
        <f>IF($AP39+9&lt;$D$6,"",IF($AP39+9&gt;$K$6,"",($AP39+9)))</f>
        <v>46275</v>
      </c>
      <c r="M39" s="14">
        <f>IF($AP39+10&lt;$D$6,"",IF($AP39+10&gt;$K$6,"",($AP39+10)))</f>
        <v>46276</v>
      </c>
      <c r="N39" s="14">
        <f>IF($AP39+11&lt;$D$6,"",IF($AP39+11&gt;$K$6,"",($AP39+11)))</f>
        <v>46277</v>
      </c>
      <c r="O39" s="14">
        <f>IF($AP39+12&lt;$D$6,"",IF($AP39+12&gt;$K$6,"",($AP39+12)))</f>
        <v>46278</v>
      </c>
      <c r="P39" s="14">
        <f>IF($AP39+13&lt;$D$6,"",IF($AP39+13&gt;$K$6,"",($AP39+13)))</f>
        <v>46279</v>
      </c>
      <c r="Q39" s="14">
        <f>IF($AP39+14&lt;$D$6,"",IF($AP39+14&gt;$K$6,"",($AP39+14)))</f>
        <v>46280</v>
      </c>
      <c r="R39" s="14">
        <f>IF($AP39+15&lt;$D$6,"",IF($AP39+15&gt;$K$6,"",($AP39+15)))</f>
        <v>46281</v>
      </c>
      <c r="S39" s="14">
        <f>IF($AP39+16&lt;$D$6,"",IF($AP39+16&gt;$K$6,"",($AP39+16)))</f>
        <v>46282</v>
      </c>
      <c r="T39" s="14">
        <f>IF($AP39+17&lt;$D$6,"",IF($AP39+17&gt;$K$6,"",($AP39+17)))</f>
        <v>46283</v>
      </c>
      <c r="U39" s="14">
        <f>IF($AP39+18&lt;$D$6,"",IF($AP39+18&gt;$K$6,"",($AP39+18)))</f>
        <v>46284</v>
      </c>
      <c r="V39" s="14">
        <f>IF($AP39+19&lt;$D$6,"",IF($AP39+19&gt;$K$6,"",($AP39+19)))</f>
        <v>46285</v>
      </c>
      <c r="W39" s="14">
        <f>IF($AP39+20&lt;$D$6,"",IF($AP39+20&gt;$K$6,"",($AP39+20)))</f>
        <v>46286</v>
      </c>
      <c r="X39" s="14">
        <f>IF($AP39+21&lt;$D$6,"",IF($AP39+21&gt;$K$6,"",($AP39+21)))</f>
        <v>46287</v>
      </c>
      <c r="Y39" s="14">
        <f>IF($AP39+22&lt;$D$6,"",IF($AP39+22&gt;$K$6,"",($AP39+22)))</f>
        <v>46288</v>
      </c>
      <c r="Z39" s="14">
        <f>IF($AP39+23&lt;$D$6,"",IF($AP39+23&gt;$K$6,"",($AP39+23)))</f>
        <v>46289</v>
      </c>
      <c r="AA39" s="14">
        <f>IF($AP39+24&lt;$D$6,"",IF($AP39+24&gt;$K$6,"",($AP39+24)))</f>
        <v>46290</v>
      </c>
      <c r="AB39" s="14">
        <f>IF($AP39+25&lt;$D$6,"",IF($AP39+25&gt;$K$6,"",($AP39+25)))</f>
        <v>46291</v>
      </c>
      <c r="AC39" s="14">
        <f>IF($AP39+26&lt;$D$6,"",IF($AP39+26&gt;$K$6,"",($AP39+26)))</f>
        <v>46292</v>
      </c>
      <c r="AD39" s="14">
        <f>IF($AP39+27&lt;$D$6,"",IF($AP39+27&gt;$K$6,"",($AP39+27)))</f>
        <v>46293</v>
      </c>
      <c r="AE39" s="14">
        <f>IF($AP39+28="","",IF(DAY($AP39+28)&lt;4,"",IF($AP39+28&lt;$D$6,"",IF($AP39+28&gt;$K$6,"",($AP39+28)))))</f>
        <v>46294</v>
      </c>
      <c r="AF39" s="14">
        <f>IF($AP39+29="","",IF(DAY($AP39+29)&lt;4,"",IF($AP39+29&lt;$D$6,"",IF($AP39+29&gt;$K$6,"",($AP39+29)))))</f>
        <v>46295</v>
      </c>
      <c r="AG39" s="14" t="str">
        <f>IF($AP39+30="","",IF(DAY($AP39+30)&lt;4,"",IF($AP39+30&lt;$D$6,"",IF($AP39+30&gt;$K$6,"",($AP39+30)))))</f>
        <v/>
      </c>
      <c r="AH39" s="120" t="s">
        <v>5</v>
      </c>
      <c r="AI39" s="122" t="s">
        <v>46</v>
      </c>
      <c r="AJ39" s="124" t="s">
        <v>5</v>
      </c>
      <c r="AK39" s="125" t="s">
        <v>46</v>
      </c>
      <c r="AP39" s="26">
        <f>DATE(AP36,AP37,AP38)</f>
        <v>46266</v>
      </c>
    </row>
    <row r="40" spans="2:42" ht="28.5" customHeight="1" x14ac:dyDescent="0.15">
      <c r="B40" s="126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21"/>
      <c r="AI40" s="123"/>
      <c r="AJ40" s="124"/>
      <c r="AK40" s="125"/>
    </row>
    <row r="41" spans="2:42" s="20" customFormat="1" ht="28.5" customHeight="1" thickBot="1" x14ac:dyDescent="0.2">
      <c r="B41" s="127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21"/>
      <c r="AI41" s="123"/>
      <c r="AJ41" s="124"/>
      <c r="AK41" s="12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128" t="str">
        <f>IF(AH42=0,"",AH43/AH42)</f>
        <v/>
      </c>
      <c r="AJ42" s="73">
        <f>AJ33+AH42</f>
        <v>0</v>
      </c>
      <c r="AK42" s="130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129"/>
      <c r="AJ43" s="25">
        <f>AJ34+AH43</f>
        <v>0</v>
      </c>
      <c r="AK43" s="131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91">
        <f>IF(AP48&gt;$K$6,"",YEAR(AP48))</f>
        <v>2026</v>
      </c>
      <c r="R45" s="91"/>
      <c r="S45" s="91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5" t="s">
        <v>7</v>
      </c>
      <c r="AI45" s="106"/>
      <c r="AJ45" s="111" t="s">
        <v>6</v>
      </c>
      <c r="AK45" s="112"/>
      <c r="AO45" s="26">
        <f>AP39+31</f>
        <v>46297</v>
      </c>
      <c r="AP45" s="2">
        <f>YEAR(AO45)</f>
        <v>2026</v>
      </c>
    </row>
    <row r="46" spans="2:42" ht="13.5" customHeight="1" x14ac:dyDescent="0.15">
      <c r="B46" s="35" t="s">
        <v>0</v>
      </c>
      <c r="C46" s="117">
        <f>IF(AP48&gt;$K$6,"",MONTH(AP48))</f>
        <v>10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H46" s="107"/>
      <c r="AI46" s="108"/>
      <c r="AJ46" s="113"/>
      <c r="AK46" s="114"/>
      <c r="AP46" s="2">
        <f>MONTH(AO45)</f>
        <v>10</v>
      </c>
    </row>
    <row r="47" spans="2:42" x14ac:dyDescent="0.15">
      <c r="B47" s="36" t="s">
        <v>1</v>
      </c>
      <c r="C47" s="32">
        <f>IF($AP48&lt;$D$6,"",IF($AP48&gt;$K$6,"",($AP48)))</f>
        <v>46296</v>
      </c>
      <c r="D47" s="32">
        <f>IF($AP48+1&lt;$D$6,"",IF($AP48+1&gt;$K$6,"",($AP48+1)))</f>
        <v>46297</v>
      </c>
      <c r="E47" s="32">
        <f>IF($AP48+2&lt;$D$6,"",IF($AP48+2&gt;$K$6,"",($AP48+2)))</f>
        <v>46298</v>
      </c>
      <c r="F47" s="32">
        <f>IF($AP48+3&lt;$D$6,"",IF($AP48+3&gt;$K$6,"",($AP48+3)))</f>
        <v>46299</v>
      </c>
      <c r="G47" s="32">
        <f>IF($AP48+4&lt;$D$6,"",IF($AP48+4&gt;$K$6,"",($AP48+4)))</f>
        <v>46300</v>
      </c>
      <c r="H47" s="32">
        <f>IF($AP48+5&lt;$D$6,"",IF($AP48+5&gt;$K$6,"",($AP48+5)))</f>
        <v>46301</v>
      </c>
      <c r="I47" s="32">
        <f>IF($AP48+6&lt;$D$6,"",IF($AP48+6&gt;$K$6,"",($AP48+6)))</f>
        <v>46302</v>
      </c>
      <c r="J47" s="32">
        <f>IF($AP48+7&lt;$D$6,"",IF($AP48+7&gt;$K$6,"",($AP48+7)))</f>
        <v>46303</v>
      </c>
      <c r="K47" s="32">
        <f>IF($AP48+8&lt;$D$6,"",IF($AP48+8&gt;$K$6,"",($AP48+8)))</f>
        <v>46304</v>
      </c>
      <c r="L47" s="32">
        <f>IF($AP48+9&lt;$D$6,"",IF($AP48+9&gt;$K$6,"",($AP48+9)))</f>
        <v>46305</v>
      </c>
      <c r="M47" s="32">
        <f>IF($AP48+10&lt;$D$6,"",IF($AP48+10&gt;$K$6,"",($AP48+10)))</f>
        <v>46306</v>
      </c>
      <c r="N47" s="32">
        <f>IF($AP48+11&lt;$D$6,"",IF($AP48+11&gt;$K$6,"",($AP48+11)))</f>
        <v>46307</v>
      </c>
      <c r="O47" s="32">
        <f>IF($AP48+12&lt;$D$6,"",IF($AP48+12&gt;$K$6,"",($AP48+12)))</f>
        <v>46308</v>
      </c>
      <c r="P47" s="32">
        <f>IF($AP48+13&lt;$D$6,"",IF($AP48+13&gt;$K$6,"",($AP48+13)))</f>
        <v>46309</v>
      </c>
      <c r="Q47" s="32">
        <f>IF($AP48+14&lt;$D$6,"",IF($AP48+14&gt;$K$6,"",($AP48+14)))</f>
        <v>46310</v>
      </c>
      <c r="R47" s="32">
        <f>IF($AP48+15&lt;$D$6,"",IF($AP48+15&gt;$K$6,"",($AP48+15)))</f>
        <v>46311</v>
      </c>
      <c r="S47" s="32">
        <f>IF($AP48+16&lt;$D$6,"",IF($AP48+16&gt;$K$6,"",($AP48+16)))</f>
        <v>46312</v>
      </c>
      <c r="T47" s="32">
        <f>IF($AP48+17&lt;$D$6,"",IF($AP48+17&gt;$K$6,"",($AP48+17)))</f>
        <v>46313</v>
      </c>
      <c r="U47" s="32">
        <f>IF($AP48+18&lt;$D$6,"",IF($AP48+18&gt;$K$6,"",($AP48+18)))</f>
        <v>46314</v>
      </c>
      <c r="V47" s="32">
        <f>IF($AP48+19&lt;$D$6,"",IF($AP48+19&gt;$K$6,"",($AP48+19)))</f>
        <v>46315</v>
      </c>
      <c r="W47" s="32">
        <f>IF($AP48+20&lt;$D$6,"",IF($AP48+20&gt;$K$6,"",($AP48+20)))</f>
        <v>46316</v>
      </c>
      <c r="X47" s="32">
        <f>IF($AP48+21&lt;$D$6,"",IF($AP48+21&gt;$K$6,"",($AP48+21)))</f>
        <v>46317</v>
      </c>
      <c r="Y47" s="32">
        <f>IF($AP48+22&lt;$D$6,"",IF($AP48+22&gt;$K$6,"",($AP48+22)))</f>
        <v>46318</v>
      </c>
      <c r="Z47" s="32">
        <f>IF($AP48+23&lt;$D$6,"",IF($AP48+23&gt;$K$6,"",($AP48+23)))</f>
        <v>46319</v>
      </c>
      <c r="AA47" s="32">
        <f>IF($AP48+24&lt;$D$6,"",IF($AP48+24&gt;$K$6,"",($AP48+24)))</f>
        <v>46320</v>
      </c>
      <c r="AB47" s="32">
        <f>IF($AP48+25&lt;$D$6,"",IF($AP48+25&gt;$K$6,"",($AP48+25)))</f>
        <v>46321</v>
      </c>
      <c r="AC47" s="32">
        <f>IF($AP48+26&lt;$D$6,"",IF($AP48+26&gt;$K$6,"",($AP48+26)))</f>
        <v>46322</v>
      </c>
      <c r="AD47" s="32">
        <f>IF($AP48+27&lt;$D$6,"",IF($AP48+27&gt;$K$6,"",($AP48+27)))</f>
        <v>46323</v>
      </c>
      <c r="AE47" s="32">
        <f>IF($AP48+28="","",IF(DAY($AP48+28)&lt;4,"",IF($AP48+28&lt;$D$6,"",IF($AP48+28&gt;$K$6,"",($AP48+28)))))</f>
        <v>46324</v>
      </c>
      <c r="AF47" s="32">
        <f>IF($AP48+29="","",IF(DAY($AP48+29)&lt;4,"",IF($AP48+29&lt;$D$6,"",IF($AP48+29&gt;$K$6,"",($AP48+29)))))</f>
        <v>46325</v>
      </c>
      <c r="AG47" s="32">
        <f>IF($AP48+30="","",IF(DAY($AP48+30)&lt;4,"",IF($AP48+30&lt;$D$6,"",IF($AP48+30&gt;$K$6,"",($AP48+30)))))</f>
        <v>46326</v>
      </c>
      <c r="AH47" s="109"/>
      <c r="AI47" s="110"/>
      <c r="AJ47" s="115"/>
      <c r="AK47" s="116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46296</v>
      </c>
      <c r="D48" s="14">
        <f>IF($AP48+1&lt;$D$6,"",IF($AP48+1&gt;$K$6,"",($AP48+1)))</f>
        <v>46297</v>
      </c>
      <c r="E48" s="14">
        <f>IF($AP48+2&lt;$D$6,"",IF($AP48+2&gt;$K$6,"",($AP48+2)))</f>
        <v>46298</v>
      </c>
      <c r="F48" s="14">
        <f>IF($AP48+3&lt;$D$6,"",IF($AP48+3&gt;$K$6,"",($AP48+3)))</f>
        <v>46299</v>
      </c>
      <c r="G48" s="14">
        <f>IF($AP48+4&lt;$D$6,"",IF($AP48+4&gt;$K$6,"",($AP48+4)))</f>
        <v>46300</v>
      </c>
      <c r="H48" s="14">
        <f>IF($AP48+5&lt;$D$6,"",IF($AP48+5&gt;$K$6,"",($AP48+5)))</f>
        <v>46301</v>
      </c>
      <c r="I48" s="14">
        <f>IF($AP48+6&lt;$D$6,"",IF($AP48+6&gt;$K$6,"",($AP48+6)))</f>
        <v>46302</v>
      </c>
      <c r="J48" s="14">
        <f>IF($AP48+7&lt;$D$6,"",IF($AP48+7&gt;$K$6,"",($AP48+7)))</f>
        <v>46303</v>
      </c>
      <c r="K48" s="14">
        <f>IF($AP48+8&lt;$D$6,"",IF($AP48+8&gt;$K$6,"",($AP48+8)))</f>
        <v>46304</v>
      </c>
      <c r="L48" s="14">
        <f>IF($AP48+9&lt;$D$6,"",IF($AP48+9&gt;$K$6,"",($AP48+9)))</f>
        <v>46305</v>
      </c>
      <c r="M48" s="14">
        <f>IF($AP48+10&lt;$D$6,"",IF($AP48+10&gt;$K$6,"",($AP48+10)))</f>
        <v>46306</v>
      </c>
      <c r="N48" s="14">
        <f>IF($AP48+11&lt;$D$6,"",IF($AP48+11&gt;$K$6,"",($AP48+11)))</f>
        <v>46307</v>
      </c>
      <c r="O48" s="14">
        <f>IF($AP48+12&lt;$D$6,"",IF($AP48+12&gt;$K$6,"",($AP48+12)))</f>
        <v>46308</v>
      </c>
      <c r="P48" s="14">
        <f>IF($AP48+13&lt;$D$6,"",IF($AP48+13&gt;$K$6,"",($AP48+13)))</f>
        <v>46309</v>
      </c>
      <c r="Q48" s="14">
        <f>IF($AP48+14&lt;$D$6,"",IF($AP48+14&gt;$K$6,"",($AP48+14)))</f>
        <v>46310</v>
      </c>
      <c r="R48" s="14">
        <f>IF($AP48+15&lt;$D$6,"",IF($AP48+15&gt;$K$6,"",($AP48+15)))</f>
        <v>46311</v>
      </c>
      <c r="S48" s="14">
        <f>IF($AP48+16&lt;$D$6,"",IF($AP48+16&gt;$K$6,"",($AP48+16)))</f>
        <v>46312</v>
      </c>
      <c r="T48" s="14">
        <f>IF($AP48+17&lt;$D$6,"",IF($AP48+17&gt;$K$6,"",($AP48+17)))</f>
        <v>46313</v>
      </c>
      <c r="U48" s="14">
        <f>IF($AP48+18&lt;$D$6,"",IF($AP48+18&gt;$K$6,"",($AP48+18)))</f>
        <v>46314</v>
      </c>
      <c r="V48" s="14">
        <f>IF($AP48+19&lt;$D$6,"",IF($AP48+19&gt;$K$6,"",($AP48+19)))</f>
        <v>46315</v>
      </c>
      <c r="W48" s="14">
        <f>IF($AP48+20&lt;$D$6,"",IF($AP48+20&gt;$K$6,"",($AP48+20)))</f>
        <v>46316</v>
      </c>
      <c r="X48" s="14">
        <f>IF($AP48+21&lt;$D$6,"",IF($AP48+21&gt;$K$6,"",($AP48+21)))</f>
        <v>46317</v>
      </c>
      <c r="Y48" s="14">
        <f>IF($AP48+22&lt;$D$6,"",IF($AP48+22&gt;$K$6,"",($AP48+22)))</f>
        <v>46318</v>
      </c>
      <c r="Z48" s="14">
        <f>IF($AP48+23&lt;$D$6,"",IF($AP48+23&gt;$K$6,"",($AP48+23)))</f>
        <v>46319</v>
      </c>
      <c r="AA48" s="14">
        <f>IF($AP48+24&lt;$D$6,"",IF($AP48+24&gt;$K$6,"",($AP48+24)))</f>
        <v>46320</v>
      </c>
      <c r="AB48" s="14">
        <f>IF($AP48+25&lt;$D$6,"",IF($AP48+25&gt;$K$6,"",($AP48+25)))</f>
        <v>46321</v>
      </c>
      <c r="AC48" s="14">
        <f>IF($AP48+26&lt;$D$6,"",IF($AP48+26&gt;$K$6,"",($AP48+26)))</f>
        <v>46322</v>
      </c>
      <c r="AD48" s="14">
        <f>IF($AP48+27&lt;$D$6,"",IF($AP48+27&gt;$K$6,"",($AP48+27)))</f>
        <v>46323</v>
      </c>
      <c r="AE48" s="14">
        <f>IF($AP48+28="","",IF(DAY($AP48+28)&lt;4,"",IF($AP48+28&lt;$D$6,"",IF($AP48+28&gt;$K$6,"",($AP48+28)))))</f>
        <v>46324</v>
      </c>
      <c r="AF48" s="14">
        <f>IF($AP48+29="","",IF(DAY($AP48+29)&lt;4,"",IF($AP48+29&lt;$D$6,"",IF($AP48+29&gt;$K$6,"",($AP48+29)))))</f>
        <v>46325</v>
      </c>
      <c r="AG48" s="14">
        <f>IF($AP48+30="","",IF(DAY($AP48+30)&lt;4,"",IF($AP48+30&lt;$D$6,"",IF($AP48+30&gt;$K$6,"",($AP48+30)))))</f>
        <v>46326</v>
      </c>
      <c r="AH48" s="120" t="s">
        <v>5</v>
      </c>
      <c r="AI48" s="122" t="s">
        <v>46</v>
      </c>
      <c r="AJ48" s="124" t="s">
        <v>5</v>
      </c>
      <c r="AK48" s="125" t="s">
        <v>46</v>
      </c>
      <c r="AP48" s="26">
        <f>DATE(AP45,AP46,AP47)</f>
        <v>46296</v>
      </c>
    </row>
    <row r="49" spans="2:42" ht="28.5" customHeight="1" x14ac:dyDescent="0.15">
      <c r="B49" s="126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21"/>
      <c r="AI49" s="123"/>
      <c r="AJ49" s="124"/>
      <c r="AK49" s="125"/>
    </row>
    <row r="50" spans="2:42" s="20" customFormat="1" ht="28.5" customHeight="1" thickBot="1" x14ac:dyDescent="0.2">
      <c r="B50" s="127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21"/>
      <c r="AI50" s="123"/>
      <c r="AJ50" s="124"/>
      <c r="AK50" s="12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128" t="str">
        <f>IF(AH51=0,"",AH52/AH51)</f>
        <v/>
      </c>
      <c r="AJ51" s="73">
        <f>AJ42+AH51</f>
        <v>0</v>
      </c>
      <c r="AK51" s="130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129"/>
      <c r="AJ52" s="25">
        <f>AJ43+AH52</f>
        <v>0</v>
      </c>
      <c r="AK52" s="131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1">
        <f>IF(AP57&gt;$K$6,"",YEAR(AP57))</f>
        <v>2026</v>
      </c>
      <c r="R54" s="91"/>
      <c r="S54" s="91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5" t="s">
        <v>7</v>
      </c>
      <c r="AI54" s="106"/>
      <c r="AJ54" s="111" t="s">
        <v>6</v>
      </c>
      <c r="AK54" s="112"/>
      <c r="AO54" s="26">
        <f>AP48+31</f>
        <v>46327</v>
      </c>
      <c r="AP54" s="2">
        <f>YEAR(AO54)</f>
        <v>2026</v>
      </c>
    </row>
    <row r="55" spans="2:42" ht="13.5" customHeight="1" x14ac:dyDescent="0.15">
      <c r="B55" s="35" t="s">
        <v>0</v>
      </c>
      <c r="C55" s="117">
        <f>IF(AP57&gt;$K$6,"",MONTH(AP57))</f>
        <v>11</v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9"/>
      <c r="AH55" s="107"/>
      <c r="AI55" s="108"/>
      <c r="AJ55" s="113"/>
      <c r="AK55" s="114"/>
      <c r="AP55" s="2">
        <f>MONTH(AO54)</f>
        <v>11</v>
      </c>
    </row>
    <row r="56" spans="2:42" x14ac:dyDescent="0.15">
      <c r="B56" s="36" t="s">
        <v>1</v>
      </c>
      <c r="C56" s="32">
        <f>IF($AP57&lt;$D$6,"",IF($AP57&gt;$K$6,"",($AP57)))</f>
        <v>46327</v>
      </c>
      <c r="D56" s="32">
        <f>IF($AP57+1&lt;$D$6,"",IF($AP57+1&gt;$K$6,"",($AP57+1)))</f>
        <v>46328</v>
      </c>
      <c r="E56" s="32">
        <f>IF($AP57+2&lt;$D$6,"",IF($AP57+2&gt;$K$6,"",($AP57+2)))</f>
        <v>46329</v>
      </c>
      <c r="F56" s="32">
        <f>IF($AP57+3&lt;$D$6,"",IF($AP57+3&gt;$K$6,"",($AP57+3)))</f>
        <v>46330</v>
      </c>
      <c r="G56" s="32">
        <f>IF($AP57+4&lt;$D$6,"",IF($AP57+4&gt;$K$6,"",($AP57+4)))</f>
        <v>46331</v>
      </c>
      <c r="H56" s="32">
        <f>IF($AP57+5&lt;$D$6,"",IF($AP57+5&gt;$K$6,"",($AP57+5)))</f>
        <v>46332</v>
      </c>
      <c r="I56" s="32">
        <f>IF($AP57+6&lt;$D$6,"",IF($AP57+6&gt;$K$6,"",($AP57+6)))</f>
        <v>46333</v>
      </c>
      <c r="J56" s="32">
        <f>IF($AP57+7&lt;$D$6,"",IF($AP57+7&gt;$K$6,"",($AP57+7)))</f>
        <v>46334</v>
      </c>
      <c r="K56" s="32">
        <f>IF($AP57+8&lt;$D$6,"",IF($AP57+8&gt;$K$6,"",($AP57+8)))</f>
        <v>46335</v>
      </c>
      <c r="L56" s="32">
        <f>IF($AP57+9&lt;$D$6,"",IF($AP57+9&gt;$K$6,"",($AP57+9)))</f>
        <v>46336</v>
      </c>
      <c r="M56" s="32">
        <f>IF($AP57+10&lt;$D$6,"",IF($AP57+10&gt;$K$6,"",($AP57+10)))</f>
        <v>46337</v>
      </c>
      <c r="N56" s="32">
        <f>IF($AP57+11&lt;$D$6,"",IF($AP57+11&gt;$K$6,"",($AP57+11)))</f>
        <v>46338</v>
      </c>
      <c r="O56" s="32">
        <f>IF($AP57+12&lt;$D$6,"",IF($AP57+12&gt;$K$6,"",($AP57+12)))</f>
        <v>46339</v>
      </c>
      <c r="P56" s="32">
        <f>IF($AP57+13&lt;$D$6,"",IF($AP57+13&gt;$K$6,"",($AP57+13)))</f>
        <v>46340</v>
      </c>
      <c r="Q56" s="32">
        <f>IF($AP57+14&lt;$D$6,"",IF($AP57+14&gt;$K$6,"",($AP57+14)))</f>
        <v>46341</v>
      </c>
      <c r="R56" s="32">
        <f>IF($AP57+15&lt;$D$6,"",IF($AP57+15&gt;$K$6,"",($AP57+15)))</f>
        <v>46342</v>
      </c>
      <c r="S56" s="32">
        <f>IF($AP57+16&lt;$D$6,"",IF($AP57+16&gt;$K$6,"",($AP57+16)))</f>
        <v>46343</v>
      </c>
      <c r="T56" s="32">
        <f>IF($AP57+17&lt;$D$6,"",IF($AP57+17&gt;$K$6,"",($AP57+17)))</f>
        <v>46344</v>
      </c>
      <c r="U56" s="32">
        <f>IF($AP57+18&lt;$D$6,"",IF($AP57+18&gt;$K$6,"",($AP57+18)))</f>
        <v>46345</v>
      </c>
      <c r="V56" s="32">
        <f>IF($AP57+19&lt;$D$6,"",IF($AP57+19&gt;$K$6,"",($AP57+19)))</f>
        <v>46346</v>
      </c>
      <c r="W56" s="32">
        <f>IF($AP57+20&lt;$D$6,"",IF($AP57+20&gt;$K$6,"",($AP57+20)))</f>
        <v>46347</v>
      </c>
      <c r="X56" s="32">
        <f>IF($AP57+21&lt;$D$6,"",IF($AP57+21&gt;$K$6,"",($AP57+21)))</f>
        <v>46348</v>
      </c>
      <c r="Y56" s="32">
        <f>IF($AP57+22&lt;$D$6,"",IF($AP57+22&gt;$K$6,"",($AP57+22)))</f>
        <v>46349</v>
      </c>
      <c r="Z56" s="32">
        <f>IF($AP57+23&lt;$D$6,"",IF($AP57+23&gt;$K$6,"",($AP57+23)))</f>
        <v>46350</v>
      </c>
      <c r="AA56" s="32">
        <f>IF($AP57+24&lt;$D$6,"",IF($AP57+24&gt;$K$6,"",($AP57+24)))</f>
        <v>46351</v>
      </c>
      <c r="AB56" s="32">
        <f>IF($AP57+25&lt;$D$6,"",IF($AP57+25&gt;$K$6,"",($AP57+25)))</f>
        <v>46352</v>
      </c>
      <c r="AC56" s="32">
        <f>IF($AP57+26&lt;$D$6,"",IF($AP57+26&gt;$K$6,"",($AP57+26)))</f>
        <v>46353</v>
      </c>
      <c r="AD56" s="32">
        <f>IF($AP57+27&lt;$D$6,"",IF($AP57+27&gt;$K$6,"",($AP57+27)))</f>
        <v>46354</v>
      </c>
      <c r="AE56" s="32">
        <f>IF($AP57+28="","",IF(DAY($AP57+28)&lt;4,"",IF($AP57+28&lt;$D$6,"",IF($AP57+28&gt;$K$6,"",($AP57+28)))))</f>
        <v>46355</v>
      </c>
      <c r="AF56" s="32">
        <f>IF($AP57+29="","",IF(DAY($AP57+29)&lt;4,"",IF($AP57+29&lt;$D$6,"",IF($AP57+29&gt;$K$6,"",($AP57+29)))))</f>
        <v>46356</v>
      </c>
      <c r="AG56" s="32" t="str">
        <f>IF($AP57+30="","",IF(DAY($AP57+30)&lt;4,"",IF($AP57+30&lt;$D$6,"",IF($AP57+30&gt;$K$6,"",($AP57+30)))))</f>
        <v/>
      </c>
      <c r="AH56" s="109"/>
      <c r="AI56" s="110"/>
      <c r="AJ56" s="115"/>
      <c r="AK56" s="116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46327</v>
      </c>
      <c r="D57" s="14">
        <f>IF($AP57+1&lt;$D$6,"",IF($AP57+1&gt;$K$6,"",($AP57+1)))</f>
        <v>46328</v>
      </c>
      <c r="E57" s="14">
        <f>IF($AP57+2&lt;$D$6,"",IF($AP57+2&gt;$K$6,"",($AP57+2)))</f>
        <v>46329</v>
      </c>
      <c r="F57" s="14">
        <f>IF($AP57+3&lt;$D$6,"",IF($AP57+3&gt;$K$6,"",($AP57+3)))</f>
        <v>46330</v>
      </c>
      <c r="G57" s="14">
        <f>IF($AP57+4&lt;$D$6,"",IF($AP57+4&gt;$K$6,"",($AP57+4)))</f>
        <v>46331</v>
      </c>
      <c r="H57" s="14">
        <f>IF($AP57+5&lt;$D$6,"",IF($AP57+5&gt;$K$6,"",($AP57+5)))</f>
        <v>46332</v>
      </c>
      <c r="I57" s="14">
        <f>IF($AP57+6&lt;$D$6,"",IF($AP57+6&gt;$K$6,"",($AP57+6)))</f>
        <v>46333</v>
      </c>
      <c r="J57" s="14">
        <f>IF($AP57+7&lt;$D$6,"",IF($AP57+7&gt;$K$6,"",($AP57+7)))</f>
        <v>46334</v>
      </c>
      <c r="K57" s="14">
        <f>IF($AP57+8&lt;$D$6,"",IF($AP57+8&gt;$K$6,"",($AP57+8)))</f>
        <v>46335</v>
      </c>
      <c r="L57" s="14">
        <f>IF($AP57+9&lt;$D$6,"",IF($AP57+9&gt;$K$6,"",($AP57+9)))</f>
        <v>46336</v>
      </c>
      <c r="M57" s="14">
        <f>IF($AP57+10&lt;$D$6,"",IF($AP57+10&gt;$K$6,"",($AP57+10)))</f>
        <v>46337</v>
      </c>
      <c r="N57" s="14">
        <f>IF($AP57+11&lt;$D$6,"",IF($AP57+11&gt;$K$6,"",($AP57+11)))</f>
        <v>46338</v>
      </c>
      <c r="O57" s="14">
        <f>IF($AP57+12&lt;$D$6,"",IF($AP57+12&gt;$K$6,"",($AP57+12)))</f>
        <v>46339</v>
      </c>
      <c r="P57" s="14">
        <f>IF($AP57+13&lt;$D$6,"",IF($AP57+13&gt;$K$6,"",($AP57+13)))</f>
        <v>46340</v>
      </c>
      <c r="Q57" s="14">
        <f>IF($AP57+14&lt;$D$6,"",IF($AP57+14&gt;$K$6,"",($AP57+14)))</f>
        <v>46341</v>
      </c>
      <c r="R57" s="14">
        <f>IF($AP57+15&lt;$D$6,"",IF($AP57+15&gt;$K$6,"",($AP57+15)))</f>
        <v>46342</v>
      </c>
      <c r="S57" s="14">
        <f>IF($AP57+16&lt;$D$6,"",IF($AP57+16&gt;$K$6,"",($AP57+16)))</f>
        <v>46343</v>
      </c>
      <c r="T57" s="14">
        <f>IF($AP57+17&lt;$D$6,"",IF($AP57+17&gt;$K$6,"",($AP57+17)))</f>
        <v>46344</v>
      </c>
      <c r="U57" s="14">
        <f>IF($AP57+18&lt;$D$6,"",IF($AP57+18&gt;$K$6,"",($AP57+18)))</f>
        <v>46345</v>
      </c>
      <c r="V57" s="14">
        <f>IF($AP57+19&lt;$D$6,"",IF($AP57+19&gt;$K$6,"",($AP57+19)))</f>
        <v>46346</v>
      </c>
      <c r="W57" s="14">
        <f>IF($AP57+20&lt;$D$6,"",IF($AP57+20&gt;$K$6,"",($AP57+20)))</f>
        <v>46347</v>
      </c>
      <c r="X57" s="14">
        <f>IF($AP57+21&lt;$D$6,"",IF($AP57+21&gt;$K$6,"",($AP57+21)))</f>
        <v>46348</v>
      </c>
      <c r="Y57" s="14">
        <f>IF($AP57+22&lt;$D$6,"",IF($AP57+22&gt;$K$6,"",($AP57+22)))</f>
        <v>46349</v>
      </c>
      <c r="Z57" s="14">
        <f>IF($AP57+23&lt;$D$6,"",IF($AP57+23&gt;$K$6,"",($AP57+23)))</f>
        <v>46350</v>
      </c>
      <c r="AA57" s="14">
        <f>IF($AP57+24&lt;$D$6,"",IF($AP57+24&gt;$K$6,"",($AP57+24)))</f>
        <v>46351</v>
      </c>
      <c r="AB57" s="14">
        <f>IF($AP57+25&lt;$D$6,"",IF($AP57+25&gt;$K$6,"",($AP57+25)))</f>
        <v>46352</v>
      </c>
      <c r="AC57" s="14">
        <f>IF($AP57+26&lt;$D$6,"",IF($AP57+26&gt;$K$6,"",($AP57+26)))</f>
        <v>46353</v>
      </c>
      <c r="AD57" s="14">
        <f>IF($AP57+27&lt;$D$6,"",IF($AP57+27&gt;$K$6,"",($AP57+27)))</f>
        <v>46354</v>
      </c>
      <c r="AE57" s="14">
        <f>IF($AP57+28="","",IF(DAY($AP57+28)&lt;4,"",IF($AP57+28&lt;$D$6,"",IF($AP57+28&gt;$K$6,"",($AP57+28)))))</f>
        <v>46355</v>
      </c>
      <c r="AF57" s="14">
        <f>IF($AP57+29="","",IF(DAY($AP57+29)&lt;4,"",IF($AP57+29&lt;$D$6,"",IF($AP57+29&gt;$K$6,"",($AP57+29)))))</f>
        <v>46356</v>
      </c>
      <c r="AG57" s="14" t="str">
        <f>IF($AP57+30="","",IF(DAY($AP57+30)&lt;4,"",IF($AP57+30&lt;$D$6,"",IF($AP57+30&gt;$K$6,"",($AP57+30)))))</f>
        <v/>
      </c>
      <c r="AH57" s="120" t="s">
        <v>5</v>
      </c>
      <c r="AI57" s="122" t="s">
        <v>46</v>
      </c>
      <c r="AJ57" s="124" t="s">
        <v>5</v>
      </c>
      <c r="AK57" s="125" t="s">
        <v>46</v>
      </c>
      <c r="AP57" s="26">
        <f>DATE(AP54,AP55,AP56)</f>
        <v>46327</v>
      </c>
    </row>
    <row r="58" spans="2:42" ht="28.5" customHeight="1" x14ac:dyDescent="0.15">
      <c r="B58" s="126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21"/>
      <c r="AI58" s="123"/>
      <c r="AJ58" s="124"/>
      <c r="AK58" s="125"/>
    </row>
    <row r="59" spans="2:42" s="20" customFormat="1" ht="28.5" customHeight="1" thickBot="1" x14ac:dyDescent="0.2">
      <c r="B59" s="127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21"/>
      <c r="AI59" s="123"/>
      <c r="AJ59" s="124"/>
      <c r="AK59" s="12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128" t="str">
        <f>IF(AH60=0,"",AH61/AH60)</f>
        <v/>
      </c>
      <c r="AJ60" s="73">
        <f>AJ51+AH60</f>
        <v>0</v>
      </c>
      <c r="AK60" s="130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129"/>
      <c r="AJ61" s="25">
        <f>AJ52+AH61</f>
        <v>0</v>
      </c>
      <c r="AK61" s="131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91">
        <f>IF(AP66&gt;$K$6,"",YEAR(AP66))</f>
        <v>2026</v>
      </c>
      <c r="R63" s="91"/>
      <c r="S63" s="91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5" t="s">
        <v>7</v>
      </c>
      <c r="AI63" s="106"/>
      <c r="AJ63" s="111" t="s">
        <v>6</v>
      </c>
      <c r="AK63" s="112"/>
      <c r="AO63" s="26">
        <f>AP57+31</f>
        <v>46358</v>
      </c>
      <c r="AP63" s="2">
        <f>YEAR(AO63)</f>
        <v>2026</v>
      </c>
    </row>
    <row r="64" spans="2:42" ht="13.5" customHeight="1" x14ac:dyDescent="0.15">
      <c r="B64" s="35" t="s">
        <v>0</v>
      </c>
      <c r="C64" s="117">
        <f>IF(AP66&gt;$K$6,"",MONTH(AP66))</f>
        <v>12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9"/>
      <c r="AH64" s="107"/>
      <c r="AI64" s="108"/>
      <c r="AJ64" s="113"/>
      <c r="AK64" s="114"/>
      <c r="AP64" s="2">
        <f>MONTH(AO63)</f>
        <v>12</v>
      </c>
    </row>
    <row r="65" spans="2:42" x14ac:dyDescent="0.15">
      <c r="B65" s="36" t="s">
        <v>1</v>
      </c>
      <c r="C65" s="32">
        <f>IF($AP66&lt;$D$6,"",IF($AP66&gt;$K$6,"",($AP66)))</f>
        <v>46357</v>
      </c>
      <c r="D65" s="32">
        <f>IF($AP66+1&lt;$D$6,"",IF($AP66+1&gt;$K$6,"",($AP66+1)))</f>
        <v>46358</v>
      </c>
      <c r="E65" s="32">
        <f>IF($AP66+2&lt;$D$6,"",IF($AP66+2&gt;$K$6,"",($AP66+2)))</f>
        <v>46359</v>
      </c>
      <c r="F65" s="32">
        <f>IF($AP66+3&lt;$D$6,"",IF($AP66+3&gt;$K$6,"",($AP66+3)))</f>
        <v>46360</v>
      </c>
      <c r="G65" s="32">
        <f>IF($AP66+4&lt;$D$6,"",IF($AP66+4&gt;$K$6,"",($AP66+4)))</f>
        <v>46361</v>
      </c>
      <c r="H65" s="32">
        <f>IF($AP66+5&lt;$D$6,"",IF($AP66+5&gt;$K$6,"",($AP66+5)))</f>
        <v>46362</v>
      </c>
      <c r="I65" s="32">
        <f>IF($AP66+6&lt;$D$6,"",IF($AP66+6&gt;$K$6,"",($AP66+6)))</f>
        <v>46363</v>
      </c>
      <c r="J65" s="32">
        <f>IF($AP66+7&lt;$D$6,"",IF($AP66+7&gt;$K$6,"",($AP66+7)))</f>
        <v>46364</v>
      </c>
      <c r="K65" s="32">
        <f>IF($AP66+8&lt;$D$6,"",IF($AP66+8&gt;$K$6,"",($AP66+8)))</f>
        <v>46365</v>
      </c>
      <c r="L65" s="32">
        <f>IF($AP66+9&lt;$D$6,"",IF($AP66+9&gt;$K$6,"",($AP66+9)))</f>
        <v>46366</v>
      </c>
      <c r="M65" s="32">
        <f>IF($AP66+10&lt;$D$6,"",IF($AP66+10&gt;$K$6,"",($AP66+10)))</f>
        <v>46367</v>
      </c>
      <c r="N65" s="32">
        <f>IF($AP66+11&lt;$D$6,"",IF($AP66+11&gt;$K$6,"",($AP66+11)))</f>
        <v>46368</v>
      </c>
      <c r="O65" s="32">
        <f>IF($AP66+12&lt;$D$6,"",IF($AP66+12&gt;$K$6,"",($AP66+12)))</f>
        <v>46369</v>
      </c>
      <c r="P65" s="32">
        <f>IF($AP66+13&lt;$D$6,"",IF($AP66+13&gt;$K$6,"",($AP66+13)))</f>
        <v>46370</v>
      </c>
      <c r="Q65" s="32">
        <f>IF($AP66+14&lt;$D$6,"",IF($AP66+14&gt;$K$6,"",($AP66+14)))</f>
        <v>46371</v>
      </c>
      <c r="R65" s="32">
        <f>IF($AP66+15&lt;$D$6,"",IF($AP66+15&gt;$K$6,"",($AP66+15)))</f>
        <v>46372</v>
      </c>
      <c r="S65" s="32">
        <f>IF($AP66+16&lt;$D$6,"",IF($AP66+16&gt;$K$6,"",($AP66+16)))</f>
        <v>46373</v>
      </c>
      <c r="T65" s="32">
        <f>IF($AP66+17&lt;$D$6,"",IF($AP66+17&gt;$K$6,"",($AP66+17)))</f>
        <v>46374</v>
      </c>
      <c r="U65" s="32">
        <f>IF($AP66+18&lt;$D$6,"",IF($AP66+18&gt;$K$6,"",($AP66+18)))</f>
        <v>46375</v>
      </c>
      <c r="V65" s="32">
        <f>IF($AP66+19&lt;$D$6,"",IF($AP66+19&gt;$K$6,"",($AP66+19)))</f>
        <v>46376</v>
      </c>
      <c r="W65" s="32">
        <f>IF($AP66+20&lt;$D$6,"",IF($AP66+20&gt;$K$6,"",($AP66+20)))</f>
        <v>46377</v>
      </c>
      <c r="X65" s="32">
        <f>IF($AP66+21&lt;$D$6,"",IF($AP66+21&gt;$K$6,"",($AP66+21)))</f>
        <v>46378</v>
      </c>
      <c r="Y65" s="32">
        <f>IF($AP66+22&lt;$D$6,"",IF($AP66+22&gt;$K$6,"",($AP66+22)))</f>
        <v>46379</v>
      </c>
      <c r="Z65" s="32">
        <f>IF($AP66+23&lt;$D$6,"",IF($AP66+23&gt;$K$6,"",($AP66+23)))</f>
        <v>46380</v>
      </c>
      <c r="AA65" s="32">
        <f>IF($AP66+24&lt;$D$6,"",IF($AP66+24&gt;$K$6,"",($AP66+24)))</f>
        <v>46381</v>
      </c>
      <c r="AB65" s="32">
        <f>IF($AP66+25&lt;$D$6,"",IF($AP66+25&gt;$K$6,"",($AP66+25)))</f>
        <v>46382</v>
      </c>
      <c r="AC65" s="32">
        <f>IF($AP66+26&lt;$D$6,"",IF($AP66+26&gt;$K$6,"",($AP66+26)))</f>
        <v>46383</v>
      </c>
      <c r="AD65" s="32">
        <f>IF($AP66+27&lt;$D$6,"",IF($AP66+27&gt;$K$6,"",($AP66+27)))</f>
        <v>46384</v>
      </c>
      <c r="AE65" s="32">
        <f>IF($AP66+28="","",IF(DAY($AP66+28)&lt;4,"",IF($AP66+28&lt;$D$6,"",IF($AP66+28&gt;$K$6,"",($AP66+28)))))</f>
        <v>46385</v>
      </c>
      <c r="AF65" s="32">
        <f>IF($AP66+29="","",IF(DAY($AP66+29)&lt;4,"",IF($AP66+29&lt;$D$6,"",IF($AP66+29&gt;$K$6,"",($AP66+29)))))</f>
        <v>46386</v>
      </c>
      <c r="AG65" s="32">
        <f>IF($AP66+30="","",IF(DAY($AP66+30)&lt;4,"",IF($AP66+30&lt;$D$6,"",IF($AP66+30&gt;$K$6,"",($AP66+30)))))</f>
        <v>46387</v>
      </c>
      <c r="AH65" s="109"/>
      <c r="AI65" s="110"/>
      <c r="AJ65" s="115"/>
      <c r="AK65" s="116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46357</v>
      </c>
      <c r="D66" s="14">
        <f>IF($AP66+1&lt;$D$6,"",IF($AP66+1&gt;$K$6,"",($AP66+1)))</f>
        <v>46358</v>
      </c>
      <c r="E66" s="14">
        <f>IF($AP66+2&lt;$D$6,"",IF($AP66+2&gt;$K$6,"",($AP66+2)))</f>
        <v>46359</v>
      </c>
      <c r="F66" s="14">
        <f>IF($AP66+3&lt;$D$6,"",IF($AP66+3&gt;$K$6,"",($AP66+3)))</f>
        <v>46360</v>
      </c>
      <c r="G66" s="14">
        <f>IF($AP66+4&lt;$D$6,"",IF($AP66+4&gt;$K$6,"",($AP66+4)))</f>
        <v>46361</v>
      </c>
      <c r="H66" s="14">
        <f>IF($AP66+5&lt;$D$6,"",IF($AP66+5&gt;$K$6,"",($AP66+5)))</f>
        <v>46362</v>
      </c>
      <c r="I66" s="14">
        <f>IF($AP66+6&lt;$D$6,"",IF($AP66+6&gt;$K$6,"",($AP66+6)))</f>
        <v>46363</v>
      </c>
      <c r="J66" s="14">
        <f>IF($AP66+7&lt;$D$6,"",IF($AP66+7&gt;$K$6,"",($AP66+7)))</f>
        <v>46364</v>
      </c>
      <c r="K66" s="14">
        <f>IF($AP66+8&lt;$D$6,"",IF($AP66+8&gt;$K$6,"",($AP66+8)))</f>
        <v>46365</v>
      </c>
      <c r="L66" s="14">
        <f>IF($AP66+9&lt;$D$6,"",IF($AP66+9&gt;$K$6,"",($AP66+9)))</f>
        <v>46366</v>
      </c>
      <c r="M66" s="14">
        <f>IF($AP66+10&lt;$D$6,"",IF($AP66+10&gt;$K$6,"",($AP66+10)))</f>
        <v>46367</v>
      </c>
      <c r="N66" s="14">
        <f>IF($AP66+11&lt;$D$6,"",IF($AP66+11&gt;$K$6,"",($AP66+11)))</f>
        <v>46368</v>
      </c>
      <c r="O66" s="14">
        <f>IF($AP66+12&lt;$D$6,"",IF($AP66+12&gt;$K$6,"",($AP66+12)))</f>
        <v>46369</v>
      </c>
      <c r="P66" s="14">
        <f>IF($AP66+13&lt;$D$6,"",IF($AP66+13&gt;$K$6,"",($AP66+13)))</f>
        <v>46370</v>
      </c>
      <c r="Q66" s="14">
        <f>IF($AP66+14&lt;$D$6,"",IF($AP66+14&gt;$K$6,"",($AP66+14)))</f>
        <v>46371</v>
      </c>
      <c r="R66" s="14">
        <f>IF($AP66+15&lt;$D$6,"",IF($AP66+15&gt;$K$6,"",($AP66+15)))</f>
        <v>46372</v>
      </c>
      <c r="S66" s="14">
        <f>IF($AP66+16&lt;$D$6,"",IF($AP66+16&gt;$K$6,"",($AP66+16)))</f>
        <v>46373</v>
      </c>
      <c r="T66" s="14">
        <f>IF($AP66+17&lt;$D$6,"",IF($AP66+17&gt;$K$6,"",($AP66+17)))</f>
        <v>46374</v>
      </c>
      <c r="U66" s="14">
        <f>IF($AP66+18&lt;$D$6,"",IF($AP66+18&gt;$K$6,"",($AP66+18)))</f>
        <v>46375</v>
      </c>
      <c r="V66" s="14">
        <f>IF($AP66+19&lt;$D$6,"",IF($AP66+19&gt;$K$6,"",($AP66+19)))</f>
        <v>46376</v>
      </c>
      <c r="W66" s="14">
        <f>IF($AP66+20&lt;$D$6,"",IF($AP66+20&gt;$K$6,"",($AP66+20)))</f>
        <v>46377</v>
      </c>
      <c r="X66" s="14">
        <f>IF($AP66+21&lt;$D$6,"",IF($AP66+21&gt;$K$6,"",($AP66+21)))</f>
        <v>46378</v>
      </c>
      <c r="Y66" s="14">
        <f>IF($AP66+22&lt;$D$6,"",IF($AP66+22&gt;$K$6,"",($AP66+22)))</f>
        <v>46379</v>
      </c>
      <c r="Z66" s="14">
        <f>IF($AP66+23&lt;$D$6,"",IF($AP66+23&gt;$K$6,"",($AP66+23)))</f>
        <v>46380</v>
      </c>
      <c r="AA66" s="14">
        <f>IF($AP66+24&lt;$D$6,"",IF($AP66+24&gt;$K$6,"",($AP66+24)))</f>
        <v>46381</v>
      </c>
      <c r="AB66" s="14">
        <f>IF($AP66+25&lt;$D$6,"",IF($AP66+25&gt;$K$6,"",($AP66+25)))</f>
        <v>46382</v>
      </c>
      <c r="AC66" s="14">
        <f>IF($AP66+26&lt;$D$6,"",IF($AP66+26&gt;$K$6,"",($AP66+26)))</f>
        <v>46383</v>
      </c>
      <c r="AD66" s="14">
        <f>IF($AP66+27&lt;$D$6,"",IF($AP66+27&gt;$K$6,"",($AP66+27)))</f>
        <v>46384</v>
      </c>
      <c r="AE66" s="14">
        <f>IF($AP66+28="","",IF(DAY($AP66+28)&lt;4,"",IF($AP66+28&lt;$D$6,"",IF($AP66+28&gt;$K$6,"",($AP66+28)))))</f>
        <v>46385</v>
      </c>
      <c r="AF66" s="14">
        <f>IF($AP66+29="","",IF(DAY($AP66+29)&lt;4,"",IF($AP66+29&lt;$D$6,"",IF($AP66+29&gt;$K$6,"",($AP66+29)))))</f>
        <v>46386</v>
      </c>
      <c r="AG66" s="14">
        <f>IF($AP66+30="","",IF(DAY($AP66+30)&lt;4,"",IF($AP66+30&lt;$D$6,"",IF($AP66+30&gt;$K$6,"",($AP66+30)))))</f>
        <v>46387</v>
      </c>
      <c r="AH66" s="120" t="s">
        <v>5</v>
      </c>
      <c r="AI66" s="122" t="s">
        <v>46</v>
      </c>
      <c r="AJ66" s="124" t="s">
        <v>5</v>
      </c>
      <c r="AK66" s="125" t="s">
        <v>46</v>
      </c>
      <c r="AP66" s="26">
        <f>DATE(AP63,AP64,AP65)</f>
        <v>46357</v>
      </c>
    </row>
    <row r="67" spans="2:42" ht="28.5" customHeight="1" x14ac:dyDescent="0.15">
      <c r="B67" s="126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21"/>
      <c r="AI67" s="123"/>
      <c r="AJ67" s="124"/>
      <c r="AK67" s="125"/>
    </row>
    <row r="68" spans="2:42" s="20" customFormat="1" ht="28.5" customHeight="1" thickBot="1" x14ac:dyDescent="0.2">
      <c r="B68" s="127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21"/>
      <c r="AI68" s="123"/>
      <c r="AJ68" s="124"/>
      <c r="AK68" s="12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128" t="str">
        <f>IF(AH69=0,"",AH70/AH69)</f>
        <v/>
      </c>
      <c r="AJ69" s="73">
        <f>AJ60+AH69</f>
        <v>0</v>
      </c>
      <c r="AK69" s="130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129"/>
      <c r="AJ70" s="25">
        <f>AJ61+AH70</f>
        <v>0</v>
      </c>
      <c r="AK70" s="131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91">
        <f>IF(AP75&gt;$K$6,"",YEAR(AP75))</f>
        <v>2027</v>
      </c>
      <c r="R72" s="91"/>
      <c r="S72" s="91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5" t="s">
        <v>7</v>
      </c>
      <c r="AI72" s="106"/>
      <c r="AJ72" s="111" t="s">
        <v>6</v>
      </c>
      <c r="AK72" s="112"/>
      <c r="AO72" s="26">
        <f>AP66+31</f>
        <v>46388</v>
      </c>
      <c r="AP72" s="2">
        <f>YEAR(AO72)</f>
        <v>2027</v>
      </c>
    </row>
    <row r="73" spans="2:42" x14ac:dyDescent="0.15">
      <c r="B73" s="35" t="s">
        <v>0</v>
      </c>
      <c r="C73" s="117">
        <f>IF(AP75&gt;$K$6,"",MONTH(AP75))</f>
        <v>1</v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  <c r="AH73" s="107"/>
      <c r="AI73" s="108"/>
      <c r="AJ73" s="113"/>
      <c r="AK73" s="114"/>
      <c r="AP73" s="2">
        <f>MONTH(AO72)</f>
        <v>1</v>
      </c>
    </row>
    <row r="74" spans="2:42" x14ac:dyDescent="0.15">
      <c r="B74" s="36" t="s">
        <v>1</v>
      </c>
      <c r="C74" s="32">
        <f>IF($AP75&lt;$D$6,"",IF($AP75&gt;$K$6,"",($AP75)))</f>
        <v>46388</v>
      </c>
      <c r="D74" s="32">
        <f>IF($AP75+1&lt;$D$6,"",IF($AP75+1&gt;$K$6,"",($AP75+1)))</f>
        <v>46389</v>
      </c>
      <c r="E74" s="32">
        <f>IF($AP75+2&lt;$D$6,"",IF($AP75+2&gt;$K$6,"",($AP75+2)))</f>
        <v>46390</v>
      </c>
      <c r="F74" s="32">
        <f>IF($AP75+3&lt;$D$6,"",IF($AP75+3&gt;$K$6,"",($AP75+3)))</f>
        <v>46391</v>
      </c>
      <c r="G74" s="32">
        <f>IF($AP75+4&lt;$D$6,"",IF($AP75+4&gt;$K$6,"",($AP75+4)))</f>
        <v>46392</v>
      </c>
      <c r="H74" s="32">
        <f>IF($AP75+5&lt;$D$6,"",IF($AP75+5&gt;$K$6,"",($AP75+5)))</f>
        <v>46393</v>
      </c>
      <c r="I74" s="32">
        <f>IF($AP75+6&lt;$D$6,"",IF($AP75+6&gt;$K$6,"",($AP75+6)))</f>
        <v>46394</v>
      </c>
      <c r="J74" s="32">
        <f>IF($AP75+7&lt;$D$6,"",IF($AP75+7&gt;$K$6,"",($AP75+7)))</f>
        <v>46395</v>
      </c>
      <c r="K74" s="32">
        <f>IF($AP75+8&lt;$D$6,"",IF($AP75+8&gt;$K$6,"",($AP75+8)))</f>
        <v>46396</v>
      </c>
      <c r="L74" s="32">
        <f>IF($AP75+9&lt;$D$6,"",IF($AP75+9&gt;$K$6,"",($AP75+9)))</f>
        <v>46397</v>
      </c>
      <c r="M74" s="32">
        <f>IF($AP75+10&lt;$D$6,"",IF($AP75+10&gt;$K$6,"",($AP75+10)))</f>
        <v>46398</v>
      </c>
      <c r="N74" s="32">
        <f>IF($AP75+11&lt;$D$6,"",IF($AP75+11&gt;$K$6,"",($AP75+11)))</f>
        <v>46399</v>
      </c>
      <c r="O74" s="32">
        <f>IF($AP75+12&lt;$D$6,"",IF($AP75+12&gt;$K$6,"",($AP75+12)))</f>
        <v>46400</v>
      </c>
      <c r="P74" s="32">
        <f>IF($AP75+13&lt;$D$6,"",IF($AP75+13&gt;$K$6,"",($AP75+13)))</f>
        <v>46401</v>
      </c>
      <c r="Q74" s="32">
        <f>IF($AP75+14&lt;$D$6,"",IF($AP75+14&gt;$K$6,"",($AP75+14)))</f>
        <v>46402</v>
      </c>
      <c r="R74" s="32">
        <f>IF($AP75+15&lt;$D$6,"",IF($AP75+15&gt;$K$6,"",($AP75+15)))</f>
        <v>46403</v>
      </c>
      <c r="S74" s="32">
        <f>IF($AP75+16&lt;$D$6,"",IF($AP75+16&gt;$K$6,"",($AP75+16)))</f>
        <v>46404</v>
      </c>
      <c r="T74" s="32">
        <f>IF($AP75+17&lt;$D$6,"",IF($AP75+17&gt;$K$6,"",($AP75+17)))</f>
        <v>46405</v>
      </c>
      <c r="U74" s="32">
        <f>IF($AP75+18&lt;$D$6,"",IF($AP75+18&gt;$K$6,"",($AP75+18)))</f>
        <v>46406</v>
      </c>
      <c r="V74" s="32">
        <f>IF($AP75+19&lt;$D$6,"",IF($AP75+19&gt;$K$6,"",($AP75+19)))</f>
        <v>46407</v>
      </c>
      <c r="W74" s="32">
        <f>IF($AP75+20&lt;$D$6,"",IF($AP75+20&gt;$K$6,"",($AP75+20)))</f>
        <v>46408</v>
      </c>
      <c r="X74" s="32">
        <f>IF($AP75+21&lt;$D$6,"",IF($AP75+21&gt;$K$6,"",($AP75+21)))</f>
        <v>46409</v>
      </c>
      <c r="Y74" s="32">
        <f>IF($AP75+22&lt;$D$6,"",IF($AP75+22&gt;$K$6,"",($AP75+22)))</f>
        <v>46410</v>
      </c>
      <c r="Z74" s="32">
        <f>IF($AP75+23&lt;$D$6,"",IF($AP75+23&gt;$K$6,"",($AP75+23)))</f>
        <v>46411</v>
      </c>
      <c r="AA74" s="32">
        <f>IF($AP75+24&lt;$D$6,"",IF($AP75+24&gt;$K$6,"",($AP75+24)))</f>
        <v>46412</v>
      </c>
      <c r="AB74" s="32">
        <f>IF($AP75+25&lt;$D$6,"",IF($AP75+25&gt;$K$6,"",($AP75+25)))</f>
        <v>46413</v>
      </c>
      <c r="AC74" s="32">
        <f>IF($AP75+26&lt;$D$6,"",IF($AP75+26&gt;$K$6,"",($AP75+26)))</f>
        <v>46414</v>
      </c>
      <c r="AD74" s="32">
        <f>IF($AP75+27&lt;$D$6,"",IF($AP75+27&gt;$K$6,"",($AP75+27)))</f>
        <v>46415</v>
      </c>
      <c r="AE74" s="32">
        <f>IF($AP75+28="","",IF(DAY($AP75+28)&lt;4,"",IF($AP75+28&lt;$D$6,"",IF($AP75+28&gt;$K$6,"",($AP75+28)))))</f>
        <v>46416</v>
      </c>
      <c r="AF74" s="32">
        <f>IF($AP75+29="","",IF(DAY($AP75+29)&lt;4,"",IF($AP75+29&lt;$D$6,"",IF($AP75+29&gt;$K$6,"",($AP75+29)))))</f>
        <v>46417</v>
      </c>
      <c r="AG74" s="32">
        <f>IF($AP75+30="","",IF(DAY($AP75+30)&lt;4,"",IF($AP75+30&lt;$D$6,"",IF($AP75+30&gt;$K$6,"",($AP75+30)))))</f>
        <v>46418</v>
      </c>
      <c r="AH74" s="109"/>
      <c r="AI74" s="110"/>
      <c r="AJ74" s="115"/>
      <c r="AK74" s="116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46388</v>
      </c>
      <c r="D75" s="14">
        <f>IF($AP75+1&lt;$D$6,"",IF($AP75+1&gt;$K$6,"",($AP75+1)))</f>
        <v>46389</v>
      </c>
      <c r="E75" s="14">
        <f>IF($AP75+2&lt;$D$6,"",IF($AP75+2&gt;$K$6,"",($AP75+2)))</f>
        <v>46390</v>
      </c>
      <c r="F75" s="14">
        <f>IF($AP75+3&lt;$D$6,"",IF($AP75+3&gt;$K$6,"",($AP75+3)))</f>
        <v>46391</v>
      </c>
      <c r="G75" s="14">
        <f>IF($AP75+4&lt;$D$6,"",IF($AP75+4&gt;$K$6,"",($AP75+4)))</f>
        <v>46392</v>
      </c>
      <c r="H75" s="14">
        <f>IF($AP75+5&lt;$D$6,"",IF($AP75+5&gt;$K$6,"",($AP75+5)))</f>
        <v>46393</v>
      </c>
      <c r="I75" s="14">
        <f>IF($AP75+6&lt;$D$6,"",IF($AP75+6&gt;$K$6,"",($AP75+6)))</f>
        <v>46394</v>
      </c>
      <c r="J75" s="14">
        <f>IF($AP75+7&lt;$D$6,"",IF($AP75+7&gt;$K$6,"",($AP75+7)))</f>
        <v>46395</v>
      </c>
      <c r="K75" s="14">
        <f>IF($AP75+8&lt;$D$6,"",IF($AP75+8&gt;$K$6,"",($AP75+8)))</f>
        <v>46396</v>
      </c>
      <c r="L75" s="14">
        <f>IF($AP75+9&lt;$D$6,"",IF($AP75+9&gt;$K$6,"",($AP75+9)))</f>
        <v>46397</v>
      </c>
      <c r="M75" s="14">
        <f>IF($AP75+10&lt;$D$6,"",IF($AP75+10&gt;$K$6,"",($AP75+10)))</f>
        <v>46398</v>
      </c>
      <c r="N75" s="14">
        <f>IF($AP75+11&lt;$D$6,"",IF($AP75+11&gt;$K$6,"",($AP75+11)))</f>
        <v>46399</v>
      </c>
      <c r="O75" s="14">
        <f>IF($AP75+12&lt;$D$6,"",IF($AP75+12&gt;$K$6,"",($AP75+12)))</f>
        <v>46400</v>
      </c>
      <c r="P75" s="14">
        <f>IF($AP75+13&lt;$D$6,"",IF($AP75+13&gt;$K$6,"",($AP75+13)))</f>
        <v>46401</v>
      </c>
      <c r="Q75" s="14">
        <f>IF($AP75+14&lt;$D$6,"",IF($AP75+14&gt;$K$6,"",($AP75+14)))</f>
        <v>46402</v>
      </c>
      <c r="R75" s="14">
        <f>IF($AP75+15&lt;$D$6,"",IF($AP75+15&gt;$K$6,"",($AP75+15)))</f>
        <v>46403</v>
      </c>
      <c r="S75" s="14">
        <f>IF($AP75+16&lt;$D$6,"",IF($AP75+16&gt;$K$6,"",($AP75+16)))</f>
        <v>46404</v>
      </c>
      <c r="T75" s="14">
        <f>IF($AP75+17&lt;$D$6,"",IF($AP75+17&gt;$K$6,"",($AP75+17)))</f>
        <v>46405</v>
      </c>
      <c r="U75" s="14">
        <f>IF($AP75+18&lt;$D$6,"",IF($AP75+18&gt;$K$6,"",($AP75+18)))</f>
        <v>46406</v>
      </c>
      <c r="V75" s="14">
        <f>IF($AP75+19&lt;$D$6,"",IF($AP75+19&gt;$K$6,"",($AP75+19)))</f>
        <v>46407</v>
      </c>
      <c r="W75" s="14">
        <f>IF($AP75+20&lt;$D$6,"",IF($AP75+20&gt;$K$6,"",($AP75+20)))</f>
        <v>46408</v>
      </c>
      <c r="X75" s="14">
        <f>IF($AP75+21&lt;$D$6,"",IF($AP75+21&gt;$K$6,"",($AP75+21)))</f>
        <v>46409</v>
      </c>
      <c r="Y75" s="14">
        <f>IF($AP75+22&lt;$D$6,"",IF($AP75+22&gt;$K$6,"",($AP75+22)))</f>
        <v>46410</v>
      </c>
      <c r="Z75" s="14">
        <f>IF($AP75+23&lt;$D$6,"",IF($AP75+23&gt;$K$6,"",($AP75+23)))</f>
        <v>46411</v>
      </c>
      <c r="AA75" s="14">
        <f>IF($AP75+24&lt;$D$6,"",IF($AP75+24&gt;$K$6,"",($AP75+24)))</f>
        <v>46412</v>
      </c>
      <c r="AB75" s="14">
        <f>IF($AP75+25&lt;$D$6,"",IF($AP75+25&gt;$K$6,"",($AP75+25)))</f>
        <v>46413</v>
      </c>
      <c r="AC75" s="14">
        <f>IF($AP75+26&lt;$D$6,"",IF($AP75+26&gt;$K$6,"",($AP75+26)))</f>
        <v>46414</v>
      </c>
      <c r="AD75" s="14">
        <f>IF($AP75+27&lt;$D$6,"",IF($AP75+27&gt;$K$6,"",($AP75+27)))</f>
        <v>46415</v>
      </c>
      <c r="AE75" s="14">
        <f>IF($AP75+28="","",IF(DAY($AP75+28)&lt;4,"",IF($AP75+28&lt;$D$6,"",IF($AP75+28&gt;$K$6,"",($AP75+28)))))</f>
        <v>46416</v>
      </c>
      <c r="AF75" s="14">
        <f>IF($AP75+29="","",IF(DAY($AP75+29)&lt;4,"",IF($AP75+29&lt;$D$6,"",IF($AP75+29&gt;$K$6,"",($AP75+29)))))</f>
        <v>46417</v>
      </c>
      <c r="AG75" s="14">
        <f>IF($AP75+30="","",IF(DAY($AP75+30)&lt;4,"",IF($AP75+30&lt;$D$6,"",IF($AP75+30&gt;$K$6,"",($AP75+30)))))</f>
        <v>46418</v>
      </c>
      <c r="AH75" s="120" t="s">
        <v>5</v>
      </c>
      <c r="AI75" s="122" t="s">
        <v>46</v>
      </c>
      <c r="AJ75" s="124" t="s">
        <v>5</v>
      </c>
      <c r="AK75" s="125" t="s">
        <v>46</v>
      </c>
      <c r="AP75" s="26">
        <f>DATE(AP72,AP73,AP74)</f>
        <v>46388</v>
      </c>
    </row>
    <row r="76" spans="2:42" ht="28.5" customHeight="1" x14ac:dyDescent="0.15">
      <c r="B76" s="126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21"/>
      <c r="AI76" s="123"/>
      <c r="AJ76" s="124"/>
      <c r="AK76" s="125"/>
    </row>
    <row r="77" spans="2:42" s="20" customFormat="1" ht="28.5" customHeight="1" thickBot="1" x14ac:dyDescent="0.2">
      <c r="B77" s="127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21"/>
      <c r="AI77" s="123"/>
      <c r="AJ77" s="124"/>
      <c r="AK77" s="12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128" t="str">
        <f>IF(AH78=0,"",AH79/AH78)</f>
        <v/>
      </c>
      <c r="AJ78" s="73">
        <f>AJ69+AH78</f>
        <v>0</v>
      </c>
      <c r="AK78" s="130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129"/>
      <c r="AJ79" s="25">
        <f>AJ70+AH79</f>
        <v>0</v>
      </c>
      <c r="AK79" s="131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91">
        <f>IF(AP84&gt;$K$6,"",YEAR(AP84))</f>
        <v>2027</v>
      </c>
      <c r="R81" s="91"/>
      <c r="S81" s="91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5" t="s">
        <v>7</v>
      </c>
      <c r="AI81" s="106"/>
      <c r="AJ81" s="111" t="s">
        <v>6</v>
      </c>
      <c r="AK81" s="112"/>
      <c r="AO81" s="26">
        <f>AP75+31</f>
        <v>46419</v>
      </c>
      <c r="AP81" s="2">
        <f>YEAR(AO81)</f>
        <v>2027</v>
      </c>
    </row>
    <row r="82" spans="2:42" x14ac:dyDescent="0.15">
      <c r="B82" s="35" t="s">
        <v>0</v>
      </c>
      <c r="C82" s="117">
        <f>IF(AP84&gt;$K$6,"",MONTH(AP84))</f>
        <v>2</v>
      </c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9"/>
      <c r="AH82" s="107"/>
      <c r="AI82" s="108"/>
      <c r="AJ82" s="113"/>
      <c r="AK82" s="114"/>
      <c r="AP82" s="2">
        <f>MONTH(AO81)</f>
        <v>2</v>
      </c>
    </row>
    <row r="83" spans="2:42" x14ac:dyDescent="0.15">
      <c r="B83" s="36" t="s">
        <v>1</v>
      </c>
      <c r="C83" s="32">
        <f>IF($AP84&lt;$D$6,"",IF($AP84&gt;$K$6,"",($AP84)))</f>
        <v>46419</v>
      </c>
      <c r="D83" s="32">
        <f>IF($AP84+1&lt;$D$6,"",IF($AP84+1&gt;$K$6,"",($AP84+1)))</f>
        <v>46420</v>
      </c>
      <c r="E83" s="32">
        <f>IF($AP84+2&lt;$D$6,"",IF($AP84+2&gt;$K$6,"",($AP84+2)))</f>
        <v>46421</v>
      </c>
      <c r="F83" s="32">
        <f>IF($AP84+3&lt;$D$6,"",IF($AP84+3&gt;$K$6,"",($AP84+3)))</f>
        <v>46422</v>
      </c>
      <c r="G83" s="32">
        <f>IF($AP84+4&lt;$D$6,"",IF($AP84+4&gt;$K$6,"",($AP84+4)))</f>
        <v>46423</v>
      </c>
      <c r="H83" s="32">
        <f>IF($AP84+5&lt;$D$6,"",IF($AP84+5&gt;$K$6,"",($AP84+5)))</f>
        <v>46424</v>
      </c>
      <c r="I83" s="32">
        <f>IF($AP84+6&lt;$D$6,"",IF($AP84+6&gt;$K$6,"",($AP84+6)))</f>
        <v>46425</v>
      </c>
      <c r="J83" s="32">
        <f>IF($AP84+7&lt;$D$6,"",IF($AP84+7&gt;$K$6,"",($AP84+7)))</f>
        <v>46426</v>
      </c>
      <c r="K83" s="32">
        <f>IF($AP84+8&lt;$D$6,"",IF($AP84+8&gt;$K$6,"",($AP84+8)))</f>
        <v>46427</v>
      </c>
      <c r="L83" s="32">
        <f>IF($AP84+9&lt;$D$6,"",IF($AP84+9&gt;$K$6,"",($AP84+9)))</f>
        <v>46428</v>
      </c>
      <c r="M83" s="32">
        <f>IF($AP84+10&lt;$D$6,"",IF($AP84+10&gt;$K$6,"",($AP84+10)))</f>
        <v>46429</v>
      </c>
      <c r="N83" s="32">
        <f>IF($AP84+11&lt;$D$6,"",IF($AP84+11&gt;$K$6,"",($AP84+11)))</f>
        <v>46430</v>
      </c>
      <c r="O83" s="32">
        <f>IF($AP84+12&lt;$D$6,"",IF($AP84+12&gt;$K$6,"",($AP84+12)))</f>
        <v>46431</v>
      </c>
      <c r="P83" s="32">
        <f>IF($AP84+13&lt;$D$6,"",IF($AP84+13&gt;$K$6,"",($AP84+13)))</f>
        <v>46432</v>
      </c>
      <c r="Q83" s="32">
        <f>IF($AP84+14&lt;$D$6,"",IF($AP84+14&gt;$K$6,"",($AP84+14)))</f>
        <v>46433</v>
      </c>
      <c r="R83" s="32">
        <f>IF($AP84+15&lt;$D$6,"",IF($AP84+15&gt;$K$6,"",($AP84+15)))</f>
        <v>46434</v>
      </c>
      <c r="S83" s="32">
        <f>IF($AP84+16&lt;$D$6,"",IF($AP84+16&gt;$K$6,"",($AP84+16)))</f>
        <v>46435</v>
      </c>
      <c r="T83" s="32">
        <f>IF($AP84+17&lt;$D$6,"",IF($AP84+17&gt;$K$6,"",($AP84+17)))</f>
        <v>46436</v>
      </c>
      <c r="U83" s="32">
        <f>IF($AP84+18&lt;$D$6,"",IF($AP84+18&gt;$K$6,"",($AP84+18)))</f>
        <v>46437</v>
      </c>
      <c r="V83" s="32">
        <f>IF($AP84+19&lt;$D$6,"",IF($AP84+19&gt;$K$6,"",($AP84+19)))</f>
        <v>46438</v>
      </c>
      <c r="W83" s="32">
        <f>IF($AP84+20&lt;$D$6,"",IF($AP84+20&gt;$K$6,"",($AP84+20)))</f>
        <v>46439</v>
      </c>
      <c r="X83" s="32">
        <f>IF($AP84+21&lt;$D$6,"",IF($AP84+21&gt;$K$6,"",($AP84+21)))</f>
        <v>46440</v>
      </c>
      <c r="Y83" s="32">
        <f>IF($AP84+22&lt;$D$6,"",IF($AP84+22&gt;$K$6,"",($AP84+22)))</f>
        <v>46441</v>
      </c>
      <c r="Z83" s="32">
        <f>IF($AP84+23&lt;$D$6,"",IF($AP84+23&gt;$K$6,"",($AP84+23)))</f>
        <v>46442</v>
      </c>
      <c r="AA83" s="32">
        <f>IF($AP84+24&lt;$D$6,"",IF($AP84+24&gt;$K$6,"",($AP84+24)))</f>
        <v>46443</v>
      </c>
      <c r="AB83" s="32">
        <f>IF($AP84+25&lt;$D$6,"",IF($AP84+25&gt;$K$6,"",($AP84+25)))</f>
        <v>46444</v>
      </c>
      <c r="AC83" s="32">
        <f>IF($AP84+26&lt;$D$6,"",IF($AP84+26&gt;$K$6,"",($AP84+26)))</f>
        <v>46445</v>
      </c>
      <c r="AD83" s="32">
        <f>IF($AP84+27&lt;$D$6,"",IF($AP84+27&gt;$K$6,"",($AP84+27)))</f>
        <v>46446</v>
      </c>
      <c r="AE83" s="32" t="str">
        <f>IF($AP84+28="","",IF(DAY($AP84+28)&lt;4,"",IF($AP84+28&lt;$D$6,"",IF($AP84+28&gt;$K$6,"",($AP84+28)))))</f>
        <v/>
      </c>
      <c r="AF83" s="32" t="str">
        <f>IF($AP84+29="","",IF(DAY($AP84+29)&lt;4,"",IF($AP84+29&lt;$D$6,"",IF($AP84+29&gt;$K$6,"",($AP84+29)))))</f>
        <v/>
      </c>
      <c r="AG83" s="32" t="str">
        <f>IF($AP84+30="","",IF(DAY($AP84+30)&lt;4,"",IF($AP84+30&lt;$D$6,"",IF($AP84+30&gt;$K$6,"",($AP84+30)))))</f>
        <v/>
      </c>
      <c r="AH83" s="109"/>
      <c r="AI83" s="110"/>
      <c r="AJ83" s="115"/>
      <c r="AK83" s="116"/>
      <c r="AP83" s="2">
        <v>1</v>
      </c>
    </row>
    <row r="84" spans="2:42" ht="13.5" customHeight="1" x14ac:dyDescent="0.15">
      <c r="B84" s="36" t="s">
        <v>3</v>
      </c>
      <c r="C84" s="14">
        <f>IF($AP84&lt;$D$6,"",IF($AP84&gt;$K$6,"",($AP84)))</f>
        <v>46419</v>
      </c>
      <c r="D84" s="14">
        <f>IF($AP84+1&lt;$D$6,"",IF($AP84+1&gt;$K$6,"",($AP84+1)))</f>
        <v>46420</v>
      </c>
      <c r="E84" s="14">
        <f>IF($AP84+2&lt;$D$6,"",IF($AP84+2&gt;$K$6,"",($AP84+2)))</f>
        <v>46421</v>
      </c>
      <c r="F84" s="14">
        <f>IF($AP84+3&lt;$D$6,"",IF($AP84+3&gt;$K$6,"",($AP84+3)))</f>
        <v>46422</v>
      </c>
      <c r="G84" s="14">
        <f>IF($AP84+4&lt;$D$6,"",IF($AP84+4&gt;$K$6,"",($AP84+4)))</f>
        <v>46423</v>
      </c>
      <c r="H84" s="14">
        <f>IF($AP84+5&lt;$D$6,"",IF($AP84+5&gt;$K$6,"",($AP84+5)))</f>
        <v>46424</v>
      </c>
      <c r="I84" s="14">
        <f>IF($AP84+6&lt;$D$6,"",IF($AP84+6&gt;$K$6,"",($AP84+6)))</f>
        <v>46425</v>
      </c>
      <c r="J84" s="14">
        <f>IF($AP84+7&lt;$D$6,"",IF($AP84+7&gt;$K$6,"",($AP84+7)))</f>
        <v>46426</v>
      </c>
      <c r="K84" s="14">
        <f>IF($AP84+8&lt;$D$6,"",IF($AP84+8&gt;$K$6,"",($AP84+8)))</f>
        <v>46427</v>
      </c>
      <c r="L84" s="14">
        <f>IF($AP84+9&lt;$D$6,"",IF($AP84+9&gt;$K$6,"",($AP84+9)))</f>
        <v>46428</v>
      </c>
      <c r="M84" s="14">
        <f>IF($AP84+10&lt;$D$6,"",IF($AP84+10&gt;$K$6,"",($AP84+10)))</f>
        <v>46429</v>
      </c>
      <c r="N84" s="14">
        <f>IF($AP84+11&lt;$D$6,"",IF($AP84+11&gt;$K$6,"",($AP84+11)))</f>
        <v>46430</v>
      </c>
      <c r="O84" s="14">
        <f>IF($AP84+12&lt;$D$6,"",IF($AP84+12&gt;$K$6,"",($AP84+12)))</f>
        <v>46431</v>
      </c>
      <c r="P84" s="14">
        <f>IF($AP84+13&lt;$D$6,"",IF($AP84+13&gt;$K$6,"",($AP84+13)))</f>
        <v>46432</v>
      </c>
      <c r="Q84" s="14">
        <f>IF($AP84+14&lt;$D$6,"",IF($AP84+14&gt;$K$6,"",($AP84+14)))</f>
        <v>46433</v>
      </c>
      <c r="R84" s="14">
        <f>IF($AP84+15&lt;$D$6,"",IF($AP84+15&gt;$K$6,"",($AP84+15)))</f>
        <v>46434</v>
      </c>
      <c r="S84" s="14">
        <f>IF($AP84+16&lt;$D$6,"",IF($AP84+16&gt;$K$6,"",($AP84+16)))</f>
        <v>46435</v>
      </c>
      <c r="T84" s="14">
        <f>IF($AP84+17&lt;$D$6,"",IF($AP84+17&gt;$K$6,"",($AP84+17)))</f>
        <v>46436</v>
      </c>
      <c r="U84" s="14">
        <f>IF($AP84+18&lt;$D$6,"",IF($AP84+18&gt;$K$6,"",($AP84+18)))</f>
        <v>46437</v>
      </c>
      <c r="V84" s="14">
        <f>IF($AP84+19&lt;$D$6,"",IF($AP84+19&gt;$K$6,"",($AP84+19)))</f>
        <v>46438</v>
      </c>
      <c r="W84" s="14">
        <f>IF($AP84+20&lt;$D$6,"",IF($AP84+20&gt;$K$6,"",($AP84+20)))</f>
        <v>46439</v>
      </c>
      <c r="X84" s="14">
        <f>IF($AP84+21&lt;$D$6,"",IF($AP84+21&gt;$K$6,"",($AP84+21)))</f>
        <v>46440</v>
      </c>
      <c r="Y84" s="14">
        <f>IF($AP84+22&lt;$D$6,"",IF($AP84+22&gt;$K$6,"",($AP84+22)))</f>
        <v>46441</v>
      </c>
      <c r="Z84" s="14">
        <f>IF($AP84+23&lt;$D$6,"",IF($AP84+23&gt;$K$6,"",($AP84+23)))</f>
        <v>46442</v>
      </c>
      <c r="AA84" s="14">
        <f>IF($AP84+24&lt;$D$6,"",IF($AP84+24&gt;$K$6,"",($AP84+24)))</f>
        <v>46443</v>
      </c>
      <c r="AB84" s="14">
        <f>IF($AP84+25&lt;$D$6,"",IF($AP84+25&gt;$K$6,"",($AP84+25)))</f>
        <v>46444</v>
      </c>
      <c r="AC84" s="14">
        <f>IF($AP84+26&lt;$D$6,"",IF($AP84+26&gt;$K$6,"",($AP84+26)))</f>
        <v>46445</v>
      </c>
      <c r="AD84" s="14">
        <f>IF($AP84+27&lt;$D$6,"",IF($AP84+27&gt;$K$6,"",($AP84+27)))</f>
        <v>46446</v>
      </c>
      <c r="AE84" s="14" t="str">
        <f>IF($AP84+28="","",IF(DAY($AP84+28)&lt;4,"",IF($AP84+28&lt;$D$6,"",IF($AP84+28&gt;$K$6,"",($AP84+28)))))</f>
        <v/>
      </c>
      <c r="AF84" s="14" t="str">
        <f>IF($AP84+29="","",IF(DAY($AP84+29)&lt;4,"",IF($AP84+29&lt;$D$6,"",IF($AP84+29&gt;$K$6,"",($AP84+29)))))</f>
        <v/>
      </c>
      <c r="AG84" s="14" t="str">
        <f>IF($AP84+30="","",IF(DAY($AP84+30)&lt;4,"",IF($AP84+30&lt;$D$6,"",IF($AP84+30&gt;$K$6,"",($AP84+30)))))</f>
        <v/>
      </c>
      <c r="AH84" s="120" t="s">
        <v>5</v>
      </c>
      <c r="AI84" s="122" t="s">
        <v>46</v>
      </c>
      <c r="AJ84" s="124" t="s">
        <v>5</v>
      </c>
      <c r="AK84" s="125" t="s">
        <v>46</v>
      </c>
      <c r="AP84" s="26">
        <f>DATE(AP81,AP82,AP83)</f>
        <v>46419</v>
      </c>
    </row>
    <row r="85" spans="2:42" ht="28.5" customHeight="1" x14ac:dyDescent="0.15">
      <c r="B85" s="126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21"/>
      <c r="AI85" s="123"/>
      <c r="AJ85" s="124"/>
      <c r="AK85" s="125"/>
    </row>
    <row r="86" spans="2:42" s="20" customFormat="1" ht="28.5" customHeight="1" thickBot="1" x14ac:dyDescent="0.2">
      <c r="B86" s="127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21"/>
      <c r="AI86" s="123"/>
      <c r="AJ86" s="124"/>
      <c r="AK86" s="12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128" t="str">
        <f>IF(AH87=0,"",AH88/AH87)</f>
        <v/>
      </c>
      <c r="AJ87" s="73">
        <f>AJ78+AH87</f>
        <v>0</v>
      </c>
      <c r="AK87" s="130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129"/>
      <c r="AJ88" s="25">
        <f>AJ79+AH88</f>
        <v>0</v>
      </c>
      <c r="AK88" s="131"/>
      <c r="AM88" s="33"/>
      <c r="AN88" s="33"/>
    </row>
  </sheetData>
  <mergeCells count="108"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</mergeCells>
  <phoneticPr fontId="1"/>
  <conditionalFormatting sqref="C11:AG16">
    <cfRule type="expression" dxfId="71" priority="17">
      <formula>WEEKDAY(C$11)=1</formula>
    </cfRule>
    <cfRule type="expression" dxfId="70" priority="18">
      <formula>WEEKDAY(C$11)=7</formula>
    </cfRule>
  </conditionalFormatting>
  <conditionalFormatting sqref="C20:AG25">
    <cfRule type="expression" dxfId="69" priority="15">
      <formula>WEEKDAY(C$20)=7</formula>
    </cfRule>
    <cfRule type="expression" dxfId="68" priority="16">
      <formula>WEEKDAY(C$20)=1</formula>
    </cfRule>
  </conditionalFormatting>
  <conditionalFormatting sqref="C29:AG34">
    <cfRule type="expression" dxfId="67" priority="13">
      <formula>WEEKDAY(C$29)=7</formula>
    </cfRule>
    <cfRule type="expression" dxfId="66" priority="14">
      <formula>WEEKDAY(C$29)=1</formula>
    </cfRule>
  </conditionalFormatting>
  <conditionalFormatting sqref="C38:AG43">
    <cfRule type="expression" dxfId="65" priority="11">
      <formula>WEEKDAY(C$38)=7</formula>
    </cfRule>
    <cfRule type="expression" dxfId="64" priority="12">
      <formula>WEEKDAY(C$38)=1</formula>
    </cfRule>
  </conditionalFormatting>
  <conditionalFormatting sqref="C47:AG52">
    <cfRule type="expression" dxfId="63" priority="9">
      <formula>WEEKDAY(C$47)=7</formula>
    </cfRule>
    <cfRule type="expression" dxfId="62" priority="10">
      <formula>WEEKDAY(C$47)=1</formula>
    </cfRule>
  </conditionalFormatting>
  <conditionalFormatting sqref="C56:AG61">
    <cfRule type="expression" dxfId="61" priority="7">
      <formula>WEEKDAY(C$56)=7</formula>
    </cfRule>
    <cfRule type="expression" dxfId="60" priority="8">
      <formula>WEEKDAY(C$56)=1</formula>
    </cfRule>
  </conditionalFormatting>
  <conditionalFormatting sqref="C65:AG70">
    <cfRule type="expression" dxfId="59" priority="5">
      <formula>WEEKDAY(C$65)=7</formula>
    </cfRule>
    <cfRule type="expression" dxfId="58" priority="6">
      <formula>WEEKDAY(C$65)=1</formula>
    </cfRule>
  </conditionalFormatting>
  <conditionalFormatting sqref="C74:AG79">
    <cfRule type="expression" dxfId="57" priority="3">
      <formula>WEEKDAY(C$74)=7</formula>
    </cfRule>
    <cfRule type="expression" dxfId="56" priority="4">
      <formula>WEEKDAY(C$74)=1</formula>
    </cfRule>
  </conditionalFormatting>
  <conditionalFormatting sqref="C83:AG88">
    <cfRule type="expression" dxfId="55" priority="1">
      <formula>WEEKDAY(C$74)=7</formula>
    </cfRule>
    <cfRule type="expression" dxfId="54" priority="2">
      <formula>WEEKDAY(C$74)=1</formula>
    </cfRule>
  </conditionalFormatting>
  <dataValidations count="2">
    <dataValidation type="list" allowBlank="1" showInputMessage="1" showErrorMessage="1" sqref="C68:AG68 C14:AG14 C23:AG23 C59:AG59 C32:AG32 C41:AG41 C50:AG50 C77:AG77 C86:AG86" xr:uid="{CB7EB773-4B68-434A-8E09-1D607B765564}">
      <formula1>"振替,契約,着手,完了,工期,夏季,年末,年始,中止"</formula1>
    </dataValidation>
    <dataValidation type="list" allowBlank="1" showInputMessage="1" showErrorMessage="1" sqref="C69:AG70 C15:AG16 C24:AG25 C60:AG61 C51:AG52 C42:AG43 C33:AG34 C78:AG79 C87:AG88" xr:uid="{FF4179F0-66E7-430A-B27F-8CB91302E6BA}">
      <formula1>"●,〇,×"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766F-589B-4A2C-A055-82C3D3D97327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92">
        <f>No.4!AJ1+1</f>
        <v>5</v>
      </c>
      <c r="AK1" s="92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x14ac:dyDescent="0.15">
      <c r="B4" s="93" t="s">
        <v>42</v>
      </c>
      <c r="C4" s="94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02" t="s">
        <v>31</v>
      </c>
      <c r="AJ4" s="103"/>
      <c r="AK4" s="104"/>
    </row>
    <row r="5" spans="1:42" ht="20.25" customHeight="1" x14ac:dyDescent="0.15">
      <c r="B5" s="83" t="s">
        <v>40</v>
      </c>
      <c r="C5" s="84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87" t="s">
        <v>39</v>
      </c>
      <c r="C6" s="88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46"/>
      <c r="C7" s="46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1">
        <f>IF(AP12&gt;$K$6,"",YEAR(AP12))</f>
        <v>2027</v>
      </c>
      <c r="R9" s="91"/>
      <c r="S9" s="91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5" t="s">
        <v>7</v>
      </c>
      <c r="AI9" s="106"/>
      <c r="AJ9" s="111" t="s">
        <v>6</v>
      </c>
      <c r="AK9" s="112"/>
      <c r="AO9" s="26">
        <f>No.4!AP84+31</f>
        <v>46450</v>
      </c>
      <c r="AP9" s="2">
        <f>YEAR(AO9)</f>
        <v>2027</v>
      </c>
    </row>
    <row r="10" spans="1:42" ht="13.5" customHeight="1" x14ac:dyDescent="0.15">
      <c r="B10" s="35" t="s">
        <v>0</v>
      </c>
      <c r="C10" s="117">
        <f>IF(AP12&gt;$K$6,"",MONTH(AP12))</f>
        <v>3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107"/>
      <c r="AI10" s="108"/>
      <c r="AJ10" s="113"/>
      <c r="AK10" s="114"/>
      <c r="AP10" s="2">
        <f>MONTH(AO9)</f>
        <v>3</v>
      </c>
    </row>
    <row r="11" spans="1:42" x14ac:dyDescent="0.15">
      <c r="B11" s="36" t="s">
        <v>1</v>
      </c>
      <c r="C11" s="32">
        <f>IF($AP12&lt;$D$6,"",IF($AP12&gt;$K$6,"",($AP12)))</f>
        <v>46447</v>
      </c>
      <c r="D11" s="32">
        <f>IF($AP12+1&lt;$D$6,"",IF($AP12+1&gt;$K$6,"",($AP12+1)))</f>
        <v>46448</v>
      </c>
      <c r="E11" s="32">
        <f>IF($AP12+2&lt;$D$6,"",IF($AP12+2&gt;$K$6,"",($AP12+2)))</f>
        <v>46449</v>
      </c>
      <c r="F11" s="32">
        <f>IF($AP12+3&lt;$D$6,"",IF($AP12+3&gt;$K$6,"",($AP12+3)))</f>
        <v>46450</v>
      </c>
      <c r="G11" s="32">
        <f>IF($AP12+4&lt;$D$6,"",IF($AP12+4&gt;$K$6,"",($AP12+4)))</f>
        <v>46451</v>
      </c>
      <c r="H11" s="32">
        <f>IF($AP12+5&lt;$D$6,"",IF($AP12+5&gt;$K$6,"",($AP12+5)))</f>
        <v>46452</v>
      </c>
      <c r="I11" s="32">
        <f>IF($AP12+6&lt;$D$6,"",IF($AP12+6&gt;$K$6,"",($AP12+6)))</f>
        <v>46453</v>
      </c>
      <c r="J11" s="32">
        <f>IF($AP12+7&lt;$D$6,"",IF($AP12+7&gt;$K$6,"",($AP12+7)))</f>
        <v>46454</v>
      </c>
      <c r="K11" s="32">
        <f>IF($AP12+8&lt;$D$6,"",IF($AP12+8&gt;$K$6,"",($AP12+8)))</f>
        <v>46455</v>
      </c>
      <c r="L11" s="32">
        <f>IF($AP12+9&lt;$D$6,"",IF($AP12+9&gt;$K$6,"",($AP12+9)))</f>
        <v>46456</v>
      </c>
      <c r="M11" s="32">
        <f>IF($AP12+10&lt;$D$6,"",IF($AP12+10&gt;$K$6,"",($AP12+10)))</f>
        <v>46457</v>
      </c>
      <c r="N11" s="32">
        <f>IF($AP12+11&lt;$D$6,"",IF($AP12+11&gt;$K$6,"",($AP12+11)))</f>
        <v>46458</v>
      </c>
      <c r="O11" s="32">
        <f>IF($AP12+12&lt;$D$6,"",IF($AP12+12&gt;$K$6,"",($AP12+12)))</f>
        <v>46459</v>
      </c>
      <c r="P11" s="32">
        <f>IF($AP12+13&lt;$D$6,"",IF($AP12+13&gt;$K$6,"",($AP12+13)))</f>
        <v>46460</v>
      </c>
      <c r="Q11" s="32">
        <f>IF($AP12+14&lt;$D$6,"",IF($AP12+14&gt;$K$6,"",($AP12+14)))</f>
        <v>46461</v>
      </c>
      <c r="R11" s="32">
        <f>IF($AP12+15&lt;$D$6,"",IF($AP12+15&gt;$K$6,"",($AP12+15)))</f>
        <v>46462</v>
      </c>
      <c r="S11" s="32">
        <f>IF($AP12+16&lt;$D$6,"",IF($AP12+16&gt;$K$6,"",($AP12+16)))</f>
        <v>46463</v>
      </c>
      <c r="T11" s="32">
        <f>IF($AP12+17&lt;$D$6,"",IF($AP12+17&gt;$K$6,"",($AP12+17)))</f>
        <v>46464</v>
      </c>
      <c r="U11" s="32">
        <f>IF($AP12+18&lt;$D$6,"",IF($AP12+18&gt;$K$6,"",($AP12+18)))</f>
        <v>46465</v>
      </c>
      <c r="V11" s="32">
        <f>IF($AP12+19&lt;$D$6,"",IF($AP12+19&gt;$K$6,"",($AP12+19)))</f>
        <v>46466</v>
      </c>
      <c r="W11" s="32">
        <f>IF($AP12+20&lt;$D$6,"",IF($AP12+20&gt;$K$6,"",($AP12+20)))</f>
        <v>46467</v>
      </c>
      <c r="X11" s="32">
        <f>IF($AP12+21&lt;$D$6,"",IF($AP12+21&gt;$K$6,"",($AP12+21)))</f>
        <v>46468</v>
      </c>
      <c r="Y11" s="32">
        <f>IF($AP12+22&lt;$D$6,"",IF($AP12+22&gt;$K$6,"",($AP12+22)))</f>
        <v>46469</v>
      </c>
      <c r="Z11" s="32">
        <f>IF($AP12+23&lt;$D$6,"",IF($AP12+23&gt;$K$6,"",($AP12+23)))</f>
        <v>46470</v>
      </c>
      <c r="AA11" s="32">
        <f>IF($AP12+24&lt;$D$6,"",IF($AP12+24&gt;$K$6,"",($AP12+24)))</f>
        <v>46471</v>
      </c>
      <c r="AB11" s="32">
        <f>IF($AP12+25&lt;$D$6,"",IF($AP12+25&gt;$K$6,"",($AP12+25)))</f>
        <v>46472</v>
      </c>
      <c r="AC11" s="32">
        <f>IF($AP12+26&lt;$D$6,"",IF($AP12+26&gt;$K$6,"",($AP12+26)))</f>
        <v>46473</v>
      </c>
      <c r="AD11" s="32">
        <f>IF($AP12+27&lt;$D$6,"",IF($AP12+27&gt;$K$6,"",($AP12+27)))</f>
        <v>46474</v>
      </c>
      <c r="AE11" s="32">
        <f>IF($AP12+28="","",IF(DAY($AP12+28)&lt;4,"",IF($AP12+28&lt;$D$6,"",IF($AP12+28&gt;$K$6,"",($AP12+28)))))</f>
        <v>46475</v>
      </c>
      <c r="AF11" s="32">
        <f>IF($AP12+29="","",IF(DAY($AP12+29)&lt;4,"",IF($AP12+29&lt;$D$6,"",IF($AP12+29&gt;$K$6,"",($AP12+29)))))</f>
        <v>46476</v>
      </c>
      <c r="AG11" s="32">
        <f>IF($AP12+30="","",IF(DAY($AP12+30)&lt;4,"",IF($AP12+30&lt;$D$6,"",IF($AP12+30&gt;$K$6,"",($AP12+30)))))</f>
        <v>46477</v>
      </c>
      <c r="AH11" s="109"/>
      <c r="AI11" s="110"/>
      <c r="AJ11" s="115"/>
      <c r="AK11" s="116"/>
      <c r="AP11" s="2">
        <v>1</v>
      </c>
    </row>
    <row r="12" spans="1:42" ht="13.5" customHeight="1" x14ac:dyDescent="0.15">
      <c r="B12" s="36" t="s">
        <v>3</v>
      </c>
      <c r="C12" s="14">
        <f>IF($AP12&lt;$D$6,"",IF($AP12&gt;$K$6,"",($AP12)))</f>
        <v>46447</v>
      </c>
      <c r="D12" s="14">
        <f>IF($AP12+1&lt;$D$6,"",IF($AP12+1&gt;$K$6,"",($AP12+1)))</f>
        <v>46448</v>
      </c>
      <c r="E12" s="14">
        <f>IF($AP12+2&lt;$D$6,"",IF($AP12+2&gt;$K$6,"",($AP12+2)))</f>
        <v>46449</v>
      </c>
      <c r="F12" s="14">
        <f>IF($AP12+3&lt;$D$6,"",IF($AP12+3&gt;$K$6,"",($AP12+3)))</f>
        <v>46450</v>
      </c>
      <c r="G12" s="14">
        <f>IF($AP12+4&lt;$D$6,"",IF($AP12+4&gt;$K$6,"",($AP12+4)))</f>
        <v>46451</v>
      </c>
      <c r="H12" s="14">
        <f>IF($AP12+5&lt;$D$6,"",IF($AP12+5&gt;$K$6,"",($AP12+5)))</f>
        <v>46452</v>
      </c>
      <c r="I12" s="14">
        <f>IF($AP12+6&lt;$D$6,"",IF($AP12+6&gt;$K$6,"",($AP12+6)))</f>
        <v>46453</v>
      </c>
      <c r="J12" s="14">
        <f>IF($AP12+7&lt;$D$6,"",IF($AP12+7&gt;$K$6,"",($AP12+7)))</f>
        <v>46454</v>
      </c>
      <c r="K12" s="14">
        <f>IF($AP12+8&lt;$D$6,"",IF($AP12+8&gt;$K$6,"",($AP12+8)))</f>
        <v>46455</v>
      </c>
      <c r="L12" s="14">
        <f>IF($AP12+9&lt;$D$6,"",IF($AP12+9&gt;$K$6,"",($AP12+9)))</f>
        <v>46456</v>
      </c>
      <c r="M12" s="14">
        <f>IF($AP12+10&lt;$D$6,"",IF($AP12+10&gt;$K$6,"",($AP12+10)))</f>
        <v>46457</v>
      </c>
      <c r="N12" s="14">
        <f>IF($AP12+11&lt;$D$6,"",IF($AP12+11&gt;$K$6,"",($AP12+11)))</f>
        <v>46458</v>
      </c>
      <c r="O12" s="14">
        <f>IF($AP12+12&lt;$D$6,"",IF($AP12+12&gt;$K$6,"",($AP12+12)))</f>
        <v>46459</v>
      </c>
      <c r="P12" s="14">
        <f>IF($AP12+13&lt;$D$6,"",IF($AP12+13&gt;$K$6,"",($AP12+13)))</f>
        <v>46460</v>
      </c>
      <c r="Q12" s="14">
        <f>IF($AP12+14&lt;$D$6,"",IF($AP12+14&gt;$K$6,"",($AP12+14)))</f>
        <v>46461</v>
      </c>
      <c r="R12" s="14">
        <f>IF($AP12+15&lt;$D$6,"",IF($AP12+15&gt;$K$6,"",($AP12+15)))</f>
        <v>46462</v>
      </c>
      <c r="S12" s="14">
        <f>IF($AP12+16&lt;$D$6,"",IF($AP12+16&gt;$K$6,"",($AP12+16)))</f>
        <v>46463</v>
      </c>
      <c r="T12" s="14">
        <f>IF($AP12+17&lt;$D$6,"",IF($AP12+17&gt;$K$6,"",($AP12+17)))</f>
        <v>46464</v>
      </c>
      <c r="U12" s="14">
        <f>IF($AP12+18&lt;$D$6,"",IF($AP12+18&gt;$K$6,"",($AP12+18)))</f>
        <v>46465</v>
      </c>
      <c r="V12" s="14">
        <f>IF($AP12+19&lt;$D$6,"",IF($AP12+19&gt;$K$6,"",($AP12+19)))</f>
        <v>46466</v>
      </c>
      <c r="W12" s="14">
        <f>IF($AP12+20&lt;$D$6,"",IF($AP12+20&gt;$K$6,"",($AP12+20)))</f>
        <v>46467</v>
      </c>
      <c r="X12" s="14">
        <f>IF($AP12+21&lt;$D$6,"",IF($AP12+21&gt;$K$6,"",($AP12+21)))</f>
        <v>46468</v>
      </c>
      <c r="Y12" s="14">
        <f>IF($AP12+22&lt;$D$6,"",IF($AP12+22&gt;$K$6,"",($AP12+22)))</f>
        <v>46469</v>
      </c>
      <c r="Z12" s="14">
        <f>IF($AP12+23&lt;$D$6,"",IF($AP12+23&gt;$K$6,"",($AP12+23)))</f>
        <v>46470</v>
      </c>
      <c r="AA12" s="14">
        <f>IF($AP12+24&lt;$D$6,"",IF($AP12+24&gt;$K$6,"",($AP12+24)))</f>
        <v>46471</v>
      </c>
      <c r="AB12" s="14">
        <f>IF($AP12+25&lt;$D$6,"",IF($AP12+25&gt;$K$6,"",($AP12+25)))</f>
        <v>46472</v>
      </c>
      <c r="AC12" s="14">
        <f>IF($AP12+26&lt;$D$6,"",IF($AP12+26&gt;$K$6,"",($AP12+26)))</f>
        <v>46473</v>
      </c>
      <c r="AD12" s="14">
        <f>IF($AP12+27&lt;$D$6,"",IF($AP12+27&gt;$K$6,"",($AP12+27)))</f>
        <v>46474</v>
      </c>
      <c r="AE12" s="14">
        <f>IF($AP12+28="","",IF(DAY($AP12+28)&lt;4,"",IF($AP12+28&lt;$D$6,"",IF($AP12+28&gt;$K$6,"",($AP12+28)))))</f>
        <v>46475</v>
      </c>
      <c r="AF12" s="14">
        <f>IF($AP12+29="","",IF(DAY($AP12+29)&lt;4,"",IF($AP12+29&lt;$D$6,"",IF($AP12+29&gt;$K$6,"",($AP12+29)))))</f>
        <v>46476</v>
      </c>
      <c r="AG12" s="14">
        <f>IF($AP12+30="","",IF(DAY($AP12+30)&lt;4,"",IF($AP12+30&lt;$D$6,"",IF($AP12+30&gt;$K$6,"",($AP12+30)))))</f>
        <v>46477</v>
      </c>
      <c r="AH12" s="120" t="s">
        <v>5</v>
      </c>
      <c r="AI12" s="122" t="s">
        <v>46</v>
      </c>
      <c r="AJ12" s="124" t="s">
        <v>5</v>
      </c>
      <c r="AK12" s="125" t="s">
        <v>46</v>
      </c>
      <c r="AP12" s="26">
        <f>DATE(AP9,AP10,AP11)</f>
        <v>46447</v>
      </c>
    </row>
    <row r="13" spans="1:42" ht="28.5" customHeight="1" x14ac:dyDescent="0.15">
      <c r="B13" s="126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21"/>
      <c r="AI13" s="123"/>
      <c r="AJ13" s="124"/>
      <c r="AK13" s="125"/>
    </row>
    <row r="14" spans="1:42" s="20" customFormat="1" ht="28.5" customHeight="1" thickBot="1" x14ac:dyDescent="0.2">
      <c r="B14" s="127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21"/>
      <c r="AI14" s="123"/>
      <c r="AJ14" s="124"/>
      <c r="AK14" s="12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128" t="str">
        <f>IF(AH15=0,"",AH16/AH15)</f>
        <v/>
      </c>
      <c r="AJ15" s="73">
        <f>AH15+No.4!AJ87</f>
        <v>0</v>
      </c>
      <c r="AK15" s="130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129"/>
      <c r="AJ16" s="25">
        <f>AH16+No.4!AJ88</f>
        <v>0</v>
      </c>
      <c r="AK16" s="131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91">
        <f>IF(AP21&gt;$K$6,"",YEAR(AP21))</f>
        <v>2027</v>
      </c>
      <c r="R18" s="91"/>
      <c r="S18" s="9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5" t="s">
        <v>7</v>
      </c>
      <c r="AI18" s="106"/>
      <c r="AJ18" s="111" t="s">
        <v>6</v>
      </c>
      <c r="AK18" s="112"/>
      <c r="AO18" s="26">
        <f>AP12+31</f>
        <v>46478</v>
      </c>
      <c r="AP18" s="2">
        <f>YEAR(AO18)</f>
        <v>2027</v>
      </c>
    </row>
    <row r="19" spans="2:42" x14ac:dyDescent="0.15">
      <c r="B19" s="35" t="s">
        <v>0</v>
      </c>
      <c r="C19" s="117">
        <f>IF(AP21&gt;$K$6,"",MONTH(AP21))</f>
        <v>4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  <c r="AH19" s="107"/>
      <c r="AI19" s="108"/>
      <c r="AJ19" s="113"/>
      <c r="AK19" s="114"/>
      <c r="AP19" s="2">
        <f>MONTH(AO18)</f>
        <v>4</v>
      </c>
    </row>
    <row r="20" spans="2:42" x14ac:dyDescent="0.15">
      <c r="B20" s="36" t="s">
        <v>1</v>
      </c>
      <c r="C20" s="32">
        <f>IF($AP21&lt;$D$6,"",IF($AP21&gt;$K$6,"",($AP21)))</f>
        <v>46478</v>
      </c>
      <c r="D20" s="32">
        <f>IF($AP21+1&lt;$D$6,"",IF($AP21+1&gt;$K$6,"",($AP21+1)))</f>
        <v>46479</v>
      </c>
      <c r="E20" s="32">
        <f>IF($AP21+2&lt;$D$6,"",IF($AP21+2&gt;$K$6,"",($AP21+2)))</f>
        <v>46480</v>
      </c>
      <c r="F20" s="32">
        <f>IF($AP21+3&lt;$D$6,"",IF($AP21+3&gt;$K$6,"",($AP21+3)))</f>
        <v>46481</v>
      </c>
      <c r="G20" s="32">
        <f>IF($AP21+4&lt;$D$6,"",IF($AP21+4&gt;$K$6,"",($AP21+4)))</f>
        <v>46482</v>
      </c>
      <c r="H20" s="32">
        <f>IF($AP21+5&lt;$D$6,"",IF($AP21+5&gt;$K$6,"",($AP21+5)))</f>
        <v>46483</v>
      </c>
      <c r="I20" s="32">
        <f>IF($AP21+6&lt;$D$6,"",IF($AP21+6&gt;$K$6,"",($AP21+6)))</f>
        <v>46484</v>
      </c>
      <c r="J20" s="32">
        <f>IF($AP21+7&lt;$D$6,"",IF($AP21+7&gt;$K$6,"",($AP21+7)))</f>
        <v>46485</v>
      </c>
      <c r="K20" s="32">
        <f>IF($AP21+8&lt;$D$6,"",IF($AP21+8&gt;$K$6,"",($AP21+8)))</f>
        <v>46486</v>
      </c>
      <c r="L20" s="32">
        <f>IF($AP21+9&lt;$D$6,"",IF($AP21+9&gt;$K$6,"",($AP21+9)))</f>
        <v>46487</v>
      </c>
      <c r="M20" s="32">
        <f>IF($AP21+10&lt;$D$6,"",IF($AP21+10&gt;$K$6,"",($AP21+10)))</f>
        <v>46488</v>
      </c>
      <c r="N20" s="32">
        <f>IF($AP21+11&lt;$D$6,"",IF($AP21+11&gt;$K$6,"",($AP21+11)))</f>
        <v>46489</v>
      </c>
      <c r="O20" s="32">
        <f>IF($AP21+12&lt;$D$6,"",IF($AP21+12&gt;$K$6,"",($AP21+12)))</f>
        <v>46490</v>
      </c>
      <c r="P20" s="32">
        <f>IF($AP21+13&lt;$D$6,"",IF($AP21+13&gt;$K$6,"",($AP21+13)))</f>
        <v>46491</v>
      </c>
      <c r="Q20" s="32">
        <f>IF($AP21+14&lt;$D$6,"",IF($AP21+14&gt;$K$6,"",($AP21+14)))</f>
        <v>46492</v>
      </c>
      <c r="R20" s="32">
        <f>IF($AP21+15&lt;$D$6,"",IF($AP21+15&gt;$K$6,"",($AP21+15)))</f>
        <v>46493</v>
      </c>
      <c r="S20" s="32">
        <f>IF($AP21+16&lt;$D$6,"",IF($AP21+16&gt;$K$6,"",($AP21+16)))</f>
        <v>46494</v>
      </c>
      <c r="T20" s="32">
        <f>IF($AP21+17&lt;$D$6,"",IF($AP21+17&gt;$K$6,"",($AP21+17)))</f>
        <v>46495</v>
      </c>
      <c r="U20" s="32">
        <f>IF($AP21+18&lt;$D$6,"",IF($AP21+18&gt;$K$6,"",($AP21+18)))</f>
        <v>46496</v>
      </c>
      <c r="V20" s="32">
        <f>IF($AP21+19&lt;$D$6,"",IF($AP21+19&gt;$K$6,"",($AP21+19)))</f>
        <v>46497</v>
      </c>
      <c r="W20" s="32">
        <f>IF($AP21+20&lt;$D$6,"",IF($AP21+20&gt;$K$6,"",($AP21+20)))</f>
        <v>46498</v>
      </c>
      <c r="X20" s="32">
        <f>IF($AP21+21&lt;$D$6,"",IF($AP21+21&gt;$K$6,"",($AP21+21)))</f>
        <v>46499</v>
      </c>
      <c r="Y20" s="32">
        <f>IF($AP21+22&lt;$D$6,"",IF($AP21+22&gt;$K$6,"",($AP21+22)))</f>
        <v>46500</v>
      </c>
      <c r="Z20" s="32">
        <f>IF($AP21+23&lt;$D$6,"",IF($AP21+23&gt;$K$6,"",($AP21+23)))</f>
        <v>46501</v>
      </c>
      <c r="AA20" s="32">
        <f>IF($AP21+24&lt;$D$6,"",IF($AP21+24&gt;$K$6,"",($AP21+24)))</f>
        <v>46502</v>
      </c>
      <c r="AB20" s="32">
        <f>IF($AP21+25&lt;$D$6,"",IF($AP21+25&gt;$K$6,"",($AP21+25)))</f>
        <v>46503</v>
      </c>
      <c r="AC20" s="32">
        <f>IF($AP21+26&lt;$D$6,"",IF($AP21+26&gt;$K$6,"",($AP21+26)))</f>
        <v>46504</v>
      </c>
      <c r="AD20" s="32">
        <f>IF($AP21+27&lt;$D$6,"",IF($AP21+27&gt;$K$6,"",($AP21+27)))</f>
        <v>46505</v>
      </c>
      <c r="AE20" s="32">
        <f>IF($AP21+28="","",IF(DAY($AP21+28)&lt;4,"",IF($AP21+28&lt;$D$6,"",IF($AP21+28&gt;$K$6,"",($AP21+28)))))</f>
        <v>46506</v>
      </c>
      <c r="AF20" s="32">
        <f>IF($AP21+29="","",IF(DAY($AP21+29)&lt;4,"",IF($AP21+29&lt;$D$6,"",IF($AP21+29&gt;$K$6,"",($AP21+29)))))</f>
        <v>46507</v>
      </c>
      <c r="AG20" s="32" t="str">
        <f>IF($AP21+30="","",IF(DAY($AP21+30)&lt;4,"",IF($AP21+30&lt;$D$6,"",IF($AP21+30&gt;$K$6,"",($AP21+30)))))</f>
        <v/>
      </c>
      <c r="AH20" s="109"/>
      <c r="AI20" s="110"/>
      <c r="AJ20" s="115"/>
      <c r="AK20" s="116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46478</v>
      </c>
      <c r="D21" s="14">
        <f>IF($AP21+1&lt;$D$6,"",IF($AP21+1&gt;$K$6,"",($AP21+1)))</f>
        <v>46479</v>
      </c>
      <c r="E21" s="14">
        <f>IF($AP21+2&lt;$D$6,"",IF($AP21+2&gt;$K$6,"",($AP21+2)))</f>
        <v>46480</v>
      </c>
      <c r="F21" s="14">
        <f>IF($AP21+3&lt;$D$6,"",IF($AP21+3&gt;$K$6,"",($AP21+3)))</f>
        <v>46481</v>
      </c>
      <c r="G21" s="14">
        <f>IF($AP21+4&lt;$D$6,"",IF($AP21+4&gt;$K$6,"",($AP21+4)))</f>
        <v>46482</v>
      </c>
      <c r="H21" s="14">
        <f>IF($AP21+5&lt;$D$6,"",IF($AP21+5&gt;$K$6,"",($AP21+5)))</f>
        <v>46483</v>
      </c>
      <c r="I21" s="14">
        <f>IF($AP21+6&lt;$D$6,"",IF($AP21+6&gt;$K$6,"",($AP21+6)))</f>
        <v>46484</v>
      </c>
      <c r="J21" s="14">
        <f>IF($AP21+7&lt;$D$6,"",IF($AP21+7&gt;$K$6,"",($AP21+7)))</f>
        <v>46485</v>
      </c>
      <c r="K21" s="14">
        <f>IF($AP21+8&lt;$D$6,"",IF($AP21+8&gt;$K$6,"",($AP21+8)))</f>
        <v>46486</v>
      </c>
      <c r="L21" s="14">
        <f>IF($AP21+9&lt;$D$6,"",IF($AP21+9&gt;$K$6,"",($AP21+9)))</f>
        <v>46487</v>
      </c>
      <c r="M21" s="14">
        <f>IF($AP21+10&lt;$D$6,"",IF($AP21+10&gt;$K$6,"",($AP21+10)))</f>
        <v>46488</v>
      </c>
      <c r="N21" s="14">
        <f>IF($AP21+11&lt;$D$6,"",IF($AP21+11&gt;$K$6,"",($AP21+11)))</f>
        <v>46489</v>
      </c>
      <c r="O21" s="14">
        <f>IF($AP21+12&lt;$D$6,"",IF($AP21+12&gt;$K$6,"",($AP21+12)))</f>
        <v>46490</v>
      </c>
      <c r="P21" s="14">
        <f>IF($AP21+13&lt;$D$6,"",IF($AP21+13&gt;$K$6,"",($AP21+13)))</f>
        <v>46491</v>
      </c>
      <c r="Q21" s="14">
        <f>IF($AP21+14&lt;$D$6,"",IF($AP21+14&gt;$K$6,"",($AP21+14)))</f>
        <v>46492</v>
      </c>
      <c r="R21" s="14">
        <f>IF($AP21+15&lt;$D$6,"",IF($AP21+15&gt;$K$6,"",($AP21+15)))</f>
        <v>46493</v>
      </c>
      <c r="S21" s="14">
        <f>IF($AP21+16&lt;$D$6,"",IF($AP21+16&gt;$K$6,"",($AP21+16)))</f>
        <v>46494</v>
      </c>
      <c r="T21" s="14">
        <f>IF($AP21+17&lt;$D$6,"",IF($AP21+17&gt;$K$6,"",($AP21+17)))</f>
        <v>46495</v>
      </c>
      <c r="U21" s="14">
        <f>IF($AP21+18&lt;$D$6,"",IF($AP21+18&gt;$K$6,"",($AP21+18)))</f>
        <v>46496</v>
      </c>
      <c r="V21" s="14">
        <f>IF($AP21+19&lt;$D$6,"",IF($AP21+19&gt;$K$6,"",($AP21+19)))</f>
        <v>46497</v>
      </c>
      <c r="W21" s="14">
        <f>IF($AP21+20&lt;$D$6,"",IF($AP21+20&gt;$K$6,"",($AP21+20)))</f>
        <v>46498</v>
      </c>
      <c r="X21" s="14">
        <f>IF($AP21+21&lt;$D$6,"",IF($AP21+21&gt;$K$6,"",($AP21+21)))</f>
        <v>46499</v>
      </c>
      <c r="Y21" s="14">
        <f>IF($AP21+22&lt;$D$6,"",IF($AP21+22&gt;$K$6,"",($AP21+22)))</f>
        <v>46500</v>
      </c>
      <c r="Z21" s="14">
        <f>IF($AP21+23&lt;$D$6,"",IF($AP21+23&gt;$K$6,"",($AP21+23)))</f>
        <v>46501</v>
      </c>
      <c r="AA21" s="14">
        <f>IF($AP21+24&lt;$D$6,"",IF($AP21+24&gt;$K$6,"",($AP21+24)))</f>
        <v>46502</v>
      </c>
      <c r="AB21" s="14">
        <f>IF($AP21+25&lt;$D$6,"",IF($AP21+25&gt;$K$6,"",($AP21+25)))</f>
        <v>46503</v>
      </c>
      <c r="AC21" s="14">
        <f>IF($AP21+26&lt;$D$6,"",IF($AP21+26&gt;$K$6,"",($AP21+26)))</f>
        <v>46504</v>
      </c>
      <c r="AD21" s="14">
        <f>IF($AP21+27&lt;$D$6,"",IF($AP21+27&gt;$K$6,"",($AP21+27)))</f>
        <v>46505</v>
      </c>
      <c r="AE21" s="14">
        <f>IF($AP21+28="","",IF(DAY($AP21+28)&lt;4,"",IF($AP21+28&lt;$D$6,"",IF($AP21+28&gt;$K$6,"",($AP21+28)))))</f>
        <v>46506</v>
      </c>
      <c r="AF21" s="14">
        <f>IF($AP21+29="","",IF(DAY($AP21+29)&lt;4,"",IF($AP21+29&lt;$D$6,"",IF($AP21+29&gt;$K$6,"",($AP21+29)))))</f>
        <v>46507</v>
      </c>
      <c r="AG21" s="14" t="str">
        <f>IF($AP21+30="","",IF(DAY($AP21+30)&lt;4,"",IF($AP21+30&lt;$D$6,"",IF($AP21+30&gt;$K$6,"",($AP21+30)))))</f>
        <v/>
      </c>
      <c r="AH21" s="120" t="s">
        <v>5</v>
      </c>
      <c r="AI21" s="122" t="s">
        <v>46</v>
      </c>
      <c r="AJ21" s="124" t="s">
        <v>5</v>
      </c>
      <c r="AK21" s="125" t="s">
        <v>46</v>
      </c>
      <c r="AP21" s="26">
        <f>DATE(AP18,AP19,AP20)</f>
        <v>46478</v>
      </c>
    </row>
    <row r="22" spans="2:42" ht="28.5" customHeight="1" x14ac:dyDescent="0.15">
      <c r="B22" s="126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21"/>
      <c r="AI22" s="123"/>
      <c r="AJ22" s="124"/>
      <c r="AK22" s="125"/>
    </row>
    <row r="23" spans="2:42" s="20" customFormat="1" ht="28.5" customHeight="1" thickBot="1" x14ac:dyDescent="0.2">
      <c r="B23" s="127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21"/>
      <c r="AI23" s="123"/>
      <c r="AJ23" s="124"/>
      <c r="AK23" s="12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128" t="str">
        <f>IF(AH24=0,"",AH25/AH24)</f>
        <v/>
      </c>
      <c r="AJ24" s="73">
        <f>AJ15+AH24</f>
        <v>0</v>
      </c>
      <c r="AK24" s="130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129"/>
      <c r="AJ25" s="25">
        <f>AJ16+AH25</f>
        <v>0</v>
      </c>
      <c r="AK25" s="131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1">
        <f>IF(AP30&gt;$K$6,"",YEAR(AP30))</f>
        <v>2027</v>
      </c>
      <c r="R27" s="91"/>
      <c r="S27" s="91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5" t="s">
        <v>7</v>
      </c>
      <c r="AI27" s="106"/>
      <c r="AJ27" s="111" t="s">
        <v>6</v>
      </c>
      <c r="AK27" s="112"/>
      <c r="AO27" s="26">
        <f>AP21+31</f>
        <v>46509</v>
      </c>
      <c r="AP27" s="2">
        <f>YEAR(AO27)</f>
        <v>2027</v>
      </c>
    </row>
    <row r="28" spans="2:42" x14ac:dyDescent="0.15">
      <c r="B28" s="35" t="s">
        <v>0</v>
      </c>
      <c r="C28" s="117">
        <f>IF(AP30&gt;$K$6,"",MONTH(AP30))</f>
        <v>5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9"/>
      <c r="AH28" s="107"/>
      <c r="AI28" s="108"/>
      <c r="AJ28" s="113"/>
      <c r="AK28" s="114"/>
      <c r="AP28" s="2">
        <f>MONTH(AO27)</f>
        <v>5</v>
      </c>
    </row>
    <row r="29" spans="2:42" x14ac:dyDescent="0.15">
      <c r="B29" s="36" t="s">
        <v>1</v>
      </c>
      <c r="C29" s="32">
        <f>IF($AP30&lt;$D$6,"",IF($AP30&gt;$K$6,"",($AP30)))</f>
        <v>46508</v>
      </c>
      <c r="D29" s="32">
        <f>IF($AP30+1&lt;$D$6,"",IF($AP30+1&gt;$K$6,"",($AP30+1)))</f>
        <v>46509</v>
      </c>
      <c r="E29" s="32">
        <f>IF($AP30+2&lt;$D$6,"",IF($AP30+2&gt;$K$6,"",($AP30+2)))</f>
        <v>46510</v>
      </c>
      <c r="F29" s="32">
        <f>IF($AP30+3&lt;$D$6,"",IF($AP30+3&gt;$K$6,"",($AP30+3)))</f>
        <v>46511</v>
      </c>
      <c r="G29" s="32">
        <f>IF($AP30+4&lt;$D$6,"",IF($AP30+4&gt;$K$6,"",($AP30+4)))</f>
        <v>46512</v>
      </c>
      <c r="H29" s="32">
        <f>IF($AP30+5&lt;$D$6,"",IF($AP30+5&gt;$K$6,"",($AP30+5)))</f>
        <v>46513</v>
      </c>
      <c r="I29" s="32">
        <f>IF($AP30+6&lt;$D$6,"",IF($AP30+6&gt;$K$6,"",($AP30+6)))</f>
        <v>46514</v>
      </c>
      <c r="J29" s="32">
        <f>IF($AP30+7&lt;$D$6,"",IF($AP30+7&gt;$K$6,"",($AP30+7)))</f>
        <v>46515</v>
      </c>
      <c r="K29" s="32">
        <f>IF($AP30+8&lt;$D$6,"",IF($AP30+8&gt;$K$6,"",($AP30+8)))</f>
        <v>46516</v>
      </c>
      <c r="L29" s="32">
        <f>IF($AP30+9&lt;$D$6,"",IF($AP30+9&gt;$K$6,"",($AP30+9)))</f>
        <v>46517</v>
      </c>
      <c r="M29" s="32">
        <f>IF($AP30+10&lt;$D$6,"",IF($AP30+10&gt;$K$6,"",($AP30+10)))</f>
        <v>46518</v>
      </c>
      <c r="N29" s="32">
        <f>IF($AP30+11&lt;$D$6,"",IF($AP30+11&gt;$K$6,"",($AP30+11)))</f>
        <v>46519</v>
      </c>
      <c r="O29" s="32">
        <f>IF($AP30+12&lt;$D$6,"",IF($AP30+12&gt;$K$6,"",($AP30+12)))</f>
        <v>46520</v>
      </c>
      <c r="P29" s="32">
        <f>IF($AP30+13&lt;$D$6,"",IF($AP30+13&gt;$K$6,"",($AP30+13)))</f>
        <v>46521</v>
      </c>
      <c r="Q29" s="32">
        <f>IF($AP30+14&lt;$D$6,"",IF($AP30+14&gt;$K$6,"",($AP30+14)))</f>
        <v>46522</v>
      </c>
      <c r="R29" s="32">
        <f>IF($AP30+15&lt;$D$6,"",IF($AP30+15&gt;$K$6,"",($AP30+15)))</f>
        <v>46523</v>
      </c>
      <c r="S29" s="32">
        <f>IF($AP30+16&lt;$D$6,"",IF($AP30+16&gt;$K$6,"",($AP30+16)))</f>
        <v>46524</v>
      </c>
      <c r="T29" s="32">
        <f>IF($AP30+17&lt;$D$6,"",IF($AP30+17&gt;$K$6,"",($AP30+17)))</f>
        <v>46525</v>
      </c>
      <c r="U29" s="32">
        <f>IF($AP30+18&lt;$D$6,"",IF($AP30+18&gt;$K$6,"",($AP30+18)))</f>
        <v>46526</v>
      </c>
      <c r="V29" s="32">
        <f>IF($AP30+19&lt;$D$6,"",IF($AP30+19&gt;$K$6,"",($AP30+19)))</f>
        <v>46527</v>
      </c>
      <c r="W29" s="32">
        <f>IF($AP30+20&lt;$D$6,"",IF($AP30+20&gt;$K$6,"",($AP30+20)))</f>
        <v>46528</v>
      </c>
      <c r="X29" s="32">
        <f>IF($AP30+21&lt;$D$6,"",IF($AP30+21&gt;$K$6,"",($AP30+21)))</f>
        <v>46529</v>
      </c>
      <c r="Y29" s="32">
        <f>IF($AP30+22&lt;$D$6,"",IF($AP30+22&gt;$K$6,"",($AP30+22)))</f>
        <v>46530</v>
      </c>
      <c r="Z29" s="32">
        <f>IF($AP30+23&lt;$D$6,"",IF($AP30+23&gt;$K$6,"",($AP30+23)))</f>
        <v>46531</v>
      </c>
      <c r="AA29" s="32">
        <f>IF($AP30+24&lt;$D$6,"",IF($AP30+24&gt;$K$6,"",($AP30+24)))</f>
        <v>46532</v>
      </c>
      <c r="AB29" s="32">
        <f>IF($AP30+25&lt;$D$6,"",IF($AP30+25&gt;$K$6,"",($AP30+25)))</f>
        <v>46533</v>
      </c>
      <c r="AC29" s="32">
        <f>IF($AP30+26&lt;$D$6,"",IF($AP30+26&gt;$K$6,"",($AP30+26)))</f>
        <v>46534</v>
      </c>
      <c r="AD29" s="32">
        <f>IF($AP30+27&lt;$D$6,"",IF($AP30+27&gt;$K$6,"",($AP30+27)))</f>
        <v>46535</v>
      </c>
      <c r="AE29" s="32">
        <f>IF($AP30+28="","",IF(DAY($AP30+28)&lt;4,"",IF($AP30+28&lt;$D$6,"",IF($AP30+28&gt;$K$6,"",($AP30+28)))))</f>
        <v>46536</v>
      </c>
      <c r="AF29" s="32">
        <f>IF($AP30+29="","",IF(DAY($AP30+29)&lt;4,"",IF($AP30+29&lt;$D$6,"",IF($AP30+29&gt;$K$6,"",($AP30+29)))))</f>
        <v>46537</v>
      </c>
      <c r="AG29" s="32">
        <f>IF($AP30+30="","",IF(DAY($AP30+30)&lt;4,"",IF($AP30+30&lt;$D$6,"",IF($AP30+30&gt;$K$6,"",($AP30+30)))))</f>
        <v>46538</v>
      </c>
      <c r="AH29" s="109"/>
      <c r="AI29" s="110"/>
      <c r="AJ29" s="115"/>
      <c r="AK29" s="116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46508</v>
      </c>
      <c r="D30" s="14">
        <f>IF($AP30+1&lt;$D$6,"",IF($AP30+1&gt;$K$6,"",($AP30+1)))</f>
        <v>46509</v>
      </c>
      <c r="E30" s="14">
        <f>IF($AP30+2&lt;$D$6,"",IF($AP30+2&gt;$K$6,"",($AP30+2)))</f>
        <v>46510</v>
      </c>
      <c r="F30" s="14">
        <f>IF($AP30+3&lt;$D$6,"",IF($AP30+3&gt;$K$6,"",($AP30+3)))</f>
        <v>46511</v>
      </c>
      <c r="G30" s="14">
        <f>IF($AP30+4&lt;$D$6,"",IF($AP30+4&gt;$K$6,"",($AP30+4)))</f>
        <v>46512</v>
      </c>
      <c r="H30" s="14">
        <f>IF($AP30+5&lt;$D$6,"",IF($AP30+5&gt;$K$6,"",($AP30+5)))</f>
        <v>46513</v>
      </c>
      <c r="I30" s="14">
        <f>IF($AP30+6&lt;$D$6,"",IF($AP30+6&gt;$K$6,"",($AP30+6)))</f>
        <v>46514</v>
      </c>
      <c r="J30" s="14">
        <f>IF($AP30+7&lt;$D$6,"",IF($AP30+7&gt;$K$6,"",($AP30+7)))</f>
        <v>46515</v>
      </c>
      <c r="K30" s="14">
        <f>IF($AP30+8&lt;$D$6,"",IF($AP30+8&gt;$K$6,"",($AP30+8)))</f>
        <v>46516</v>
      </c>
      <c r="L30" s="14">
        <f>IF($AP30+9&lt;$D$6,"",IF($AP30+9&gt;$K$6,"",($AP30+9)))</f>
        <v>46517</v>
      </c>
      <c r="M30" s="14">
        <f>IF($AP30+10&lt;$D$6,"",IF($AP30+10&gt;$K$6,"",($AP30+10)))</f>
        <v>46518</v>
      </c>
      <c r="N30" s="14">
        <f>IF($AP30+11&lt;$D$6,"",IF($AP30+11&gt;$K$6,"",($AP30+11)))</f>
        <v>46519</v>
      </c>
      <c r="O30" s="14">
        <f>IF($AP30+12&lt;$D$6,"",IF($AP30+12&gt;$K$6,"",($AP30+12)))</f>
        <v>46520</v>
      </c>
      <c r="P30" s="14">
        <f>IF($AP30+13&lt;$D$6,"",IF($AP30+13&gt;$K$6,"",($AP30+13)))</f>
        <v>46521</v>
      </c>
      <c r="Q30" s="14">
        <f>IF($AP30+14&lt;$D$6,"",IF($AP30+14&gt;$K$6,"",($AP30+14)))</f>
        <v>46522</v>
      </c>
      <c r="R30" s="14">
        <f>IF($AP30+15&lt;$D$6,"",IF($AP30+15&gt;$K$6,"",($AP30+15)))</f>
        <v>46523</v>
      </c>
      <c r="S30" s="14">
        <f>IF($AP30+16&lt;$D$6,"",IF($AP30+16&gt;$K$6,"",($AP30+16)))</f>
        <v>46524</v>
      </c>
      <c r="T30" s="14">
        <f>IF($AP30+17&lt;$D$6,"",IF($AP30+17&gt;$K$6,"",($AP30+17)))</f>
        <v>46525</v>
      </c>
      <c r="U30" s="14">
        <f>IF($AP30+18&lt;$D$6,"",IF($AP30+18&gt;$K$6,"",($AP30+18)))</f>
        <v>46526</v>
      </c>
      <c r="V30" s="14">
        <f>IF($AP30+19&lt;$D$6,"",IF($AP30+19&gt;$K$6,"",($AP30+19)))</f>
        <v>46527</v>
      </c>
      <c r="W30" s="14">
        <f>IF($AP30+20&lt;$D$6,"",IF($AP30+20&gt;$K$6,"",($AP30+20)))</f>
        <v>46528</v>
      </c>
      <c r="X30" s="14">
        <f>IF($AP30+21&lt;$D$6,"",IF($AP30+21&gt;$K$6,"",($AP30+21)))</f>
        <v>46529</v>
      </c>
      <c r="Y30" s="14">
        <f>IF($AP30+22&lt;$D$6,"",IF($AP30+22&gt;$K$6,"",($AP30+22)))</f>
        <v>46530</v>
      </c>
      <c r="Z30" s="14">
        <f>IF($AP30+23&lt;$D$6,"",IF($AP30+23&gt;$K$6,"",($AP30+23)))</f>
        <v>46531</v>
      </c>
      <c r="AA30" s="14">
        <f>IF($AP30+24&lt;$D$6,"",IF($AP30+24&gt;$K$6,"",($AP30+24)))</f>
        <v>46532</v>
      </c>
      <c r="AB30" s="14">
        <f>IF($AP30+25&lt;$D$6,"",IF($AP30+25&gt;$K$6,"",($AP30+25)))</f>
        <v>46533</v>
      </c>
      <c r="AC30" s="14">
        <f>IF($AP30+26&lt;$D$6,"",IF($AP30+26&gt;$K$6,"",($AP30+26)))</f>
        <v>46534</v>
      </c>
      <c r="AD30" s="14">
        <f>IF($AP30+27&lt;$D$6,"",IF($AP30+27&gt;$K$6,"",($AP30+27)))</f>
        <v>46535</v>
      </c>
      <c r="AE30" s="14">
        <f>IF($AP30+28="","",IF(DAY($AP30+28)&lt;4,"",IF($AP30+28&lt;$D$6,"",IF($AP30+28&gt;$K$6,"",($AP30+28)))))</f>
        <v>46536</v>
      </c>
      <c r="AF30" s="14">
        <f>IF($AP30+29="","",IF(DAY($AP30+29)&lt;4,"",IF($AP30+29&lt;$D$6,"",IF($AP30+29&gt;$K$6,"",($AP30+29)))))</f>
        <v>46537</v>
      </c>
      <c r="AG30" s="14">
        <f>IF($AP30+30="","",IF(DAY($AP30+30)&lt;4,"",IF($AP30+30&lt;$D$6,"",IF($AP30+30&gt;$K$6,"",($AP30+30)))))</f>
        <v>46538</v>
      </c>
      <c r="AH30" s="120" t="s">
        <v>5</v>
      </c>
      <c r="AI30" s="122" t="s">
        <v>46</v>
      </c>
      <c r="AJ30" s="124" t="s">
        <v>5</v>
      </c>
      <c r="AK30" s="125" t="s">
        <v>46</v>
      </c>
      <c r="AP30" s="26">
        <f>DATE(AP27,AP28,AP29)</f>
        <v>46508</v>
      </c>
    </row>
    <row r="31" spans="2:42" ht="28.5" customHeight="1" x14ac:dyDescent="0.15">
      <c r="B31" s="126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21"/>
      <c r="AI31" s="123"/>
      <c r="AJ31" s="124"/>
      <c r="AK31" s="125"/>
    </row>
    <row r="32" spans="2:42" s="20" customFormat="1" ht="28.5" customHeight="1" thickBot="1" x14ac:dyDescent="0.2">
      <c r="B32" s="127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21"/>
      <c r="AI32" s="123"/>
      <c r="AJ32" s="124"/>
      <c r="AK32" s="12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128" t="str">
        <f>IF(AH33=0,"",AH34/AH33)</f>
        <v/>
      </c>
      <c r="AJ33" s="73">
        <f>AJ24+AH33</f>
        <v>0</v>
      </c>
      <c r="AK33" s="130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129"/>
      <c r="AJ34" s="25">
        <f>AJ25+AH34</f>
        <v>0</v>
      </c>
      <c r="AK34" s="131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91">
        <f>IF(AP39&gt;$K$6,"",YEAR(AP39))</f>
        <v>2027</v>
      </c>
      <c r="R36" s="91"/>
      <c r="S36" s="91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5" t="s">
        <v>7</v>
      </c>
      <c r="AI36" s="106"/>
      <c r="AJ36" s="111" t="s">
        <v>6</v>
      </c>
      <c r="AK36" s="112"/>
      <c r="AO36" s="26">
        <f>AP30+31</f>
        <v>46539</v>
      </c>
      <c r="AP36" s="2">
        <f>YEAR(AO36)</f>
        <v>2027</v>
      </c>
    </row>
    <row r="37" spans="2:42" ht="13.5" customHeight="1" x14ac:dyDescent="0.15">
      <c r="B37" s="35" t="s">
        <v>0</v>
      </c>
      <c r="C37" s="117">
        <f>IF(AP39&gt;$K$6,"",MONTH(AP39))</f>
        <v>6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07"/>
      <c r="AI37" s="108"/>
      <c r="AJ37" s="113"/>
      <c r="AK37" s="114"/>
      <c r="AP37" s="2">
        <f>MONTH(AO36)</f>
        <v>6</v>
      </c>
    </row>
    <row r="38" spans="2:42" x14ac:dyDescent="0.15">
      <c r="B38" s="36" t="s">
        <v>1</v>
      </c>
      <c r="C38" s="32">
        <f>IF($AP39&lt;$D$6,"",IF($AP39&gt;$K$6,"",($AP39)))</f>
        <v>46539</v>
      </c>
      <c r="D38" s="32">
        <f>IF($AP39+1&lt;$D$6,"",IF($AP39+1&gt;$K$6,"",($AP39+1)))</f>
        <v>46540</v>
      </c>
      <c r="E38" s="32">
        <f>IF($AP39+2&lt;$D$6,"",IF($AP39+2&gt;$K$6,"",($AP39+2)))</f>
        <v>46541</v>
      </c>
      <c r="F38" s="32">
        <f>IF($AP39+3&lt;$D$6,"",IF($AP39+3&gt;$K$6,"",($AP39+3)))</f>
        <v>46542</v>
      </c>
      <c r="G38" s="32">
        <f>IF($AP39+4&lt;$D$6,"",IF($AP39+4&gt;$K$6,"",($AP39+4)))</f>
        <v>46543</v>
      </c>
      <c r="H38" s="32">
        <f>IF($AP39+5&lt;$D$6,"",IF($AP39+5&gt;$K$6,"",($AP39+5)))</f>
        <v>46544</v>
      </c>
      <c r="I38" s="32">
        <f>IF($AP39+6&lt;$D$6,"",IF($AP39+6&gt;$K$6,"",($AP39+6)))</f>
        <v>46545</v>
      </c>
      <c r="J38" s="32">
        <f>IF($AP39+7&lt;$D$6,"",IF($AP39+7&gt;$K$6,"",($AP39+7)))</f>
        <v>46546</v>
      </c>
      <c r="K38" s="32">
        <f>IF($AP39+8&lt;$D$6,"",IF($AP39+8&gt;$K$6,"",($AP39+8)))</f>
        <v>46547</v>
      </c>
      <c r="L38" s="32">
        <f>IF($AP39+9&lt;$D$6,"",IF($AP39+9&gt;$K$6,"",($AP39+9)))</f>
        <v>46548</v>
      </c>
      <c r="M38" s="32">
        <f>IF($AP39+10&lt;$D$6,"",IF($AP39+10&gt;$K$6,"",($AP39+10)))</f>
        <v>46549</v>
      </c>
      <c r="N38" s="32">
        <f>IF($AP39+11&lt;$D$6,"",IF($AP39+11&gt;$K$6,"",($AP39+11)))</f>
        <v>46550</v>
      </c>
      <c r="O38" s="32">
        <f>IF($AP39+12&lt;$D$6,"",IF($AP39+12&gt;$K$6,"",($AP39+12)))</f>
        <v>46551</v>
      </c>
      <c r="P38" s="32">
        <f>IF($AP39+13&lt;$D$6,"",IF($AP39+13&gt;$K$6,"",($AP39+13)))</f>
        <v>46552</v>
      </c>
      <c r="Q38" s="32">
        <f>IF($AP39+14&lt;$D$6,"",IF($AP39+14&gt;$K$6,"",($AP39+14)))</f>
        <v>46553</v>
      </c>
      <c r="R38" s="32">
        <f>IF($AP39+15&lt;$D$6,"",IF($AP39+15&gt;$K$6,"",($AP39+15)))</f>
        <v>46554</v>
      </c>
      <c r="S38" s="32">
        <f>IF($AP39+16&lt;$D$6,"",IF($AP39+16&gt;$K$6,"",($AP39+16)))</f>
        <v>46555</v>
      </c>
      <c r="T38" s="32">
        <f>IF($AP39+17&lt;$D$6,"",IF($AP39+17&gt;$K$6,"",($AP39+17)))</f>
        <v>46556</v>
      </c>
      <c r="U38" s="32">
        <f>IF($AP39+18&lt;$D$6,"",IF($AP39+18&gt;$K$6,"",($AP39+18)))</f>
        <v>46557</v>
      </c>
      <c r="V38" s="32">
        <f>IF($AP39+19&lt;$D$6,"",IF($AP39+19&gt;$K$6,"",($AP39+19)))</f>
        <v>46558</v>
      </c>
      <c r="W38" s="32">
        <f>IF($AP39+20&lt;$D$6,"",IF($AP39+20&gt;$K$6,"",($AP39+20)))</f>
        <v>46559</v>
      </c>
      <c r="X38" s="32">
        <f>IF($AP39+21&lt;$D$6,"",IF($AP39+21&gt;$K$6,"",($AP39+21)))</f>
        <v>46560</v>
      </c>
      <c r="Y38" s="32">
        <f>IF($AP39+22&lt;$D$6,"",IF($AP39+22&gt;$K$6,"",($AP39+22)))</f>
        <v>46561</v>
      </c>
      <c r="Z38" s="32">
        <f>IF($AP39+23&lt;$D$6,"",IF($AP39+23&gt;$K$6,"",($AP39+23)))</f>
        <v>46562</v>
      </c>
      <c r="AA38" s="32">
        <f>IF($AP39+24&lt;$D$6,"",IF($AP39+24&gt;$K$6,"",($AP39+24)))</f>
        <v>46563</v>
      </c>
      <c r="AB38" s="32">
        <f>IF($AP39+25&lt;$D$6,"",IF($AP39+25&gt;$K$6,"",($AP39+25)))</f>
        <v>46564</v>
      </c>
      <c r="AC38" s="32">
        <f>IF($AP39+26&lt;$D$6,"",IF($AP39+26&gt;$K$6,"",($AP39+26)))</f>
        <v>46565</v>
      </c>
      <c r="AD38" s="32">
        <f>IF($AP39+27&lt;$D$6,"",IF($AP39+27&gt;$K$6,"",($AP39+27)))</f>
        <v>46566</v>
      </c>
      <c r="AE38" s="32">
        <f>IF($AP39+28="","",IF(DAY($AP39+28)&lt;4,"",IF($AP39+28&lt;$D$6,"",IF($AP39+28&gt;$K$6,"",($AP39+28)))))</f>
        <v>46567</v>
      </c>
      <c r="AF38" s="32">
        <f>IF($AP39+29="","",IF(DAY($AP39+29)&lt;4,"",IF($AP39+29&lt;$D$6,"",IF($AP39+29&gt;$K$6,"",($AP39+29)))))</f>
        <v>46568</v>
      </c>
      <c r="AG38" s="32" t="str">
        <f>IF($AP39+30="","",IF(DAY($AP39+30)&lt;4,"",IF($AP39+30&lt;$D$6,"",IF($AP39+30&gt;$K$6,"",($AP39+30)))))</f>
        <v/>
      </c>
      <c r="AH38" s="109"/>
      <c r="AI38" s="110"/>
      <c r="AJ38" s="115"/>
      <c r="AK38" s="116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46539</v>
      </c>
      <c r="D39" s="14">
        <f>IF($AP39+1&lt;$D$6,"",IF($AP39+1&gt;$K$6,"",($AP39+1)))</f>
        <v>46540</v>
      </c>
      <c r="E39" s="14">
        <f>IF($AP39+2&lt;$D$6,"",IF($AP39+2&gt;$K$6,"",($AP39+2)))</f>
        <v>46541</v>
      </c>
      <c r="F39" s="14">
        <f>IF($AP39+3&lt;$D$6,"",IF($AP39+3&gt;$K$6,"",($AP39+3)))</f>
        <v>46542</v>
      </c>
      <c r="G39" s="14">
        <f>IF($AP39+4&lt;$D$6,"",IF($AP39+4&gt;$K$6,"",($AP39+4)))</f>
        <v>46543</v>
      </c>
      <c r="H39" s="14">
        <f>IF($AP39+5&lt;$D$6,"",IF($AP39+5&gt;$K$6,"",($AP39+5)))</f>
        <v>46544</v>
      </c>
      <c r="I39" s="14">
        <f>IF($AP39+6&lt;$D$6,"",IF($AP39+6&gt;$K$6,"",($AP39+6)))</f>
        <v>46545</v>
      </c>
      <c r="J39" s="14">
        <f>IF($AP39+7&lt;$D$6,"",IF($AP39+7&gt;$K$6,"",($AP39+7)))</f>
        <v>46546</v>
      </c>
      <c r="K39" s="14">
        <f>IF($AP39+8&lt;$D$6,"",IF($AP39+8&gt;$K$6,"",($AP39+8)))</f>
        <v>46547</v>
      </c>
      <c r="L39" s="14">
        <f>IF($AP39+9&lt;$D$6,"",IF($AP39+9&gt;$K$6,"",($AP39+9)))</f>
        <v>46548</v>
      </c>
      <c r="M39" s="14">
        <f>IF($AP39+10&lt;$D$6,"",IF($AP39+10&gt;$K$6,"",($AP39+10)))</f>
        <v>46549</v>
      </c>
      <c r="N39" s="14">
        <f>IF($AP39+11&lt;$D$6,"",IF($AP39+11&gt;$K$6,"",($AP39+11)))</f>
        <v>46550</v>
      </c>
      <c r="O39" s="14">
        <f>IF($AP39+12&lt;$D$6,"",IF($AP39+12&gt;$K$6,"",($AP39+12)))</f>
        <v>46551</v>
      </c>
      <c r="P39" s="14">
        <f>IF($AP39+13&lt;$D$6,"",IF($AP39+13&gt;$K$6,"",($AP39+13)))</f>
        <v>46552</v>
      </c>
      <c r="Q39" s="14">
        <f>IF($AP39+14&lt;$D$6,"",IF($AP39+14&gt;$K$6,"",($AP39+14)))</f>
        <v>46553</v>
      </c>
      <c r="R39" s="14">
        <f>IF($AP39+15&lt;$D$6,"",IF($AP39+15&gt;$K$6,"",($AP39+15)))</f>
        <v>46554</v>
      </c>
      <c r="S39" s="14">
        <f>IF($AP39+16&lt;$D$6,"",IF($AP39+16&gt;$K$6,"",($AP39+16)))</f>
        <v>46555</v>
      </c>
      <c r="T39" s="14">
        <f>IF($AP39+17&lt;$D$6,"",IF($AP39+17&gt;$K$6,"",($AP39+17)))</f>
        <v>46556</v>
      </c>
      <c r="U39" s="14">
        <f>IF($AP39+18&lt;$D$6,"",IF($AP39+18&gt;$K$6,"",($AP39+18)))</f>
        <v>46557</v>
      </c>
      <c r="V39" s="14">
        <f>IF($AP39+19&lt;$D$6,"",IF($AP39+19&gt;$K$6,"",($AP39+19)))</f>
        <v>46558</v>
      </c>
      <c r="W39" s="14">
        <f>IF($AP39+20&lt;$D$6,"",IF($AP39+20&gt;$K$6,"",($AP39+20)))</f>
        <v>46559</v>
      </c>
      <c r="X39" s="14">
        <f>IF($AP39+21&lt;$D$6,"",IF($AP39+21&gt;$K$6,"",($AP39+21)))</f>
        <v>46560</v>
      </c>
      <c r="Y39" s="14">
        <f>IF($AP39+22&lt;$D$6,"",IF($AP39+22&gt;$K$6,"",($AP39+22)))</f>
        <v>46561</v>
      </c>
      <c r="Z39" s="14">
        <f>IF($AP39+23&lt;$D$6,"",IF($AP39+23&gt;$K$6,"",($AP39+23)))</f>
        <v>46562</v>
      </c>
      <c r="AA39" s="14">
        <f>IF($AP39+24&lt;$D$6,"",IF($AP39+24&gt;$K$6,"",($AP39+24)))</f>
        <v>46563</v>
      </c>
      <c r="AB39" s="14">
        <f>IF($AP39+25&lt;$D$6,"",IF($AP39+25&gt;$K$6,"",($AP39+25)))</f>
        <v>46564</v>
      </c>
      <c r="AC39" s="14">
        <f>IF($AP39+26&lt;$D$6,"",IF($AP39+26&gt;$K$6,"",($AP39+26)))</f>
        <v>46565</v>
      </c>
      <c r="AD39" s="14">
        <f>IF($AP39+27&lt;$D$6,"",IF($AP39+27&gt;$K$6,"",($AP39+27)))</f>
        <v>46566</v>
      </c>
      <c r="AE39" s="14">
        <f>IF($AP39+28="","",IF(DAY($AP39+28)&lt;4,"",IF($AP39+28&lt;$D$6,"",IF($AP39+28&gt;$K$6,"",($AP39+28)))))</f>
        <v>46567</v>
      </c>
      <c r="AF39" s="14">
        <f>IF($AP39+29="","",IF(DAY($AP39+29)&lt;4,"",IF($AP39+29&lt;$D$6,"",IF($AP39+29&gt;$K$6,"",($AP39+29)))))</f>
        <v>46568</v>
      </c>
      <c r="AG39" s="14" t="str">
        <f>IF($AP39+30="","",IF(DAY($AP39+30)&lt;4,"",IF($AP39+30&lt;$D$6,"",IF($AP39+30&gt;$K$6,"",($AP39+30)))))</f>
        <v/>
      </c>
      <c r="AH39" s="120" t="s">
        <v>5</v>
      </c>
      <c r="AI39" s="122" t="s">
        <v>46</v>
      </c>
      <c r="AJ39" s="124" t="s">
        <v>5</v>
      </c>
      <c r="AK39" s="125" t="s">
        <v>46</v>
      </c>
      <c r="AP39" s="26">
        <f>DATE(AP36,AP37,AP38)</f>
        <v>46539</v>
      </c>
    </row>
    <row r="40" spans="2:42" ht="28.5" customHeight="1" x14ac:dyDescent="0.15">
      <c r="B40" s="126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21"/>
      <c r="AI40" s="123"/>
      <c r="AJ40" s="124"/>
      <c r="AK40" s="125"/>
    </row>
    <row r="41" spans="2:42" s="20" customFormat="1" ht="28.5" customHeight="1" thickBot="1" x14ac:dyDescent="0.2">
      <c r="B41" s="127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21"/>
      <c r="AI41" s="123"/>
      <c r="AJ41" s="124"/>
      <c r="AK41" s="12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128" t="str">
        <f>IF(AH42=0,"",AH43/AH42)</f>
        <v/>
      </c>
      <c r="AJ42" s="73">
        <f>AJ33+AH42</f>
        <v>0</v>
      </c>
      <c r="AK42" s="130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129"/>
      <c r="AJ43" s="25">
        <f>AJ34+AH43</f>
        <v>0</v>
      </c>
      <c r="AK43" s="131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91">
        <f>IF(AP48&gt;$K$6,"",YEAR(AP48))</f>
        <v>2027</v>
      </c>
      <c r="R45" s="91"/>
      <c r="S45" s="91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5" t="s">
        <v>7</v>
      </c>
      <c r="AI45" s="106"/>
      <c r="AJ45" s="111" t="s">
        <v>6</v>
      </c>
      <c r="AK45" s="112"/>
      <c r="AO45" s="26">
        <f>AP39+31</f>
        <v>46570</v>
      </c>
      <c r="AP45" s="2">
        <f>YEAR(AO45)</f>
        <v>2027</v>
      </c>
    </row>
    <row r="46" spans="2:42" ht="13.5" customHeight="1" x14ac:dyDescent="0.15">
      <c r="B46" s="35" t="s">
        <v>0</v>
      </c>
      <c r="C46" s="117">
        <f>IF(AP48&gt;$K$6,"",MONTH(AP48))</f>
        <v>7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H46" s="107"/>
      <c r="AI46" s="108"/>
      <c r="AJ46" s="113"/>
      <c r="AK46" s="114"/>
      <c r="AP46" s="2">
        <f>MONTH(AO45)</f>
        <v>7</v>
      </c>
    </row>
    <row r="47" spans="2:42" x14ac:dyDescent="0.15">
      <c r="B47" s="36" t="s">
        <v>1</v>
      </c>
      <c r="C47" s="32">
        <f>IF($AP48&lt;$D$6,"",IF($AP48&gt;$K$6,"",($AP48)))</f>
        <v>46569</v>
      </c>
      <c r="D47" s="32">
        <f>IF($AP48+1&lt;$D$6,"",IF($AP48+1&gt;$K$6,"",($AP48+1)))</f>
        <v>46570</v>
      </c>
      <c r="E47" s="32">
        <f>IF($AP48+2&lt;$D$6,"",IF($AP48+2&gt;$K$6,"",($AP48+2)))</f>
        <v>46571</v>
      </c>
      <c r="F47" s="32">
        <f>IF($AP48+3&lt;$D$6,"",IF($AP48+3&gt;$K$6,"",($AP48+3)))</f>
        <v>46572</v>
      </c>
      <c r="G47" s="32">
        <f>IF($AP48+4&lt;$D$6,"",IF($AP48+4&gt;$K$6,"",($AP48+4)))</f>
        <v>46573</v>
      </c>
      <c r="H47" s="32">
        <f>IF($AP48+5&lt;$D$6,"",IF($AP48+5&gt;$K$6,"",($AP48+5)))</f>
        <v>46574</v>
      </c>
      <c r="I47" s="32">
        <f>IF($AP48+6&lt;$D$6,"",IF($AP48+6&gt;$K$6,"",($AP48+6)))</f>
        <v>46575</v>
      </c>
      <c r="J47" s="32">
        <f>IF($AP48+7&lt;$D$6,"",IF($AP48+7&gt;$K$6,"",($AP48+7)))</f>
        <v>46576</v>
      </c>
      <c r="K47" s="32">
        <f>IF($AP48+8&lt;$D$6,"",IF($AP48+8&gt;$K$6,"",($AP48+8)))</f>
        <v>46577</v>
      </c>
      <c r="L47" s="32">
        <f>IF($AP48+9&lt;$D$6,"",IF($AP48+9&gt;$K$6,"",($AP48+9)))</f>
        <v>46578</v>
      </c>
      <c r="M47" s="32">
        <f>IF($AP48+10&lt;$D$6,"",IF($AP48+10&gt;$K$6,"",($AP48+10)))</f>
        <v>46579</v>
      </c>
      <c r="N47" s="32">
        <f>IF($AP48+11&lt;$D$6,"",IF($AP48+11&gt;$K$6,"",($AP48+11)))</f>
        <v>46580</v>
      </c>
      <c r="O47" s="32">
        <f>IF($AP48+12&lt;$D$6,"",IF($AP48+12&gt;$K$6,"",($AP48+12)))</f>
        <v>46581</v>
      </c>
      <c r="P47" s="32">
        <f>IF($AP48+13&lt;$D$6,"",IF($AP48+13&gt;$K$6,"",($AP48+13)))</f>
        <v>46582</v>
      </c>
      <c r="Q47" s="32">
        <f>IF($AP48+14&lt;$D$6,"",IF($AP48+14&gt;$K$6,"",($AP48+14)))</f>
        <v>46583</v>
      </c>
      <c r="R47" s="32">
        <f>IF($AP48+15&lt;$D$6,"",IF($AP48+15&gt;$K$6,"",($AP48+15)))</f>
        <v>46584</v>
      </c>
      <c r="S47" s="32">
        <f>IF($AP48+16&lt;$D$6,"",IF($AP48+16&gt;$K$6,"",($AP48+16)))</f>
        <v>46585</v>
      </c>
      <c r="T47" s="32">
        <f>IF($AP48+17&lt;$D$6,"",IF($AP48+17&gt;$K$6,"",($AP48+17)))</f>
        <v>46586</v>
      </c>
      <c r="U47" s="32">
        <f>IF($AP48+18&lt;$D$6,"",IF($AP48+18&gt;$K$6,"",($AP48+18)))</f>
        <v>46587</v>
      </c>
      <c r="V47" s="32">
        <f>IF($AP48+19&lt;$D$6,"",IF($AP48+19&gt;$K$6,"",($AP48+19)))</f>
        <v>46588</v>
      </c>
      <c r="W47" s="32">
        <f>IF($AP48+20&lt;$D$6,"",IF($AP48+20&gt;$K$6,"",($AP48+20)))</f>
        <v>46589</v>
      </c>
      <c r="X47" s="32">
        <f>IF($AP48+21&lt;$D$6,"",IF($AP48+21&gt;$K$6,"",($AP48+21)))</f>
        <v>46590</v>
      </c>
      <c r="Y47" s="32">
        <f>IF($AP48+22&lt;$D$6,"",IF($AP48+22&gt;$K$6,"",($AP48+22)))</f>
        <v>46591</v>
      </c>
      <c r="Z47" s="32">
        <f>IF($AP48+23&lt;$D$6,"",IF($AP48+23&gt;$K$6,"",($AP48+23)))</f>
        <v>46592</v>
      </c>
      <c r="AA47" s="32">
        <f>IF($AP48+24&lt;$D$6,"",IF($AP48+24&gt;$K$6,"",($AP48+24)))</f>
        <v>46593</v>
      </c>
      <c r="AB47" s="32">
        <f>IF($AP48+25&lt;$D$6,"",IF($AP48+25&gt;$K$6,"",($AP48+25)))</f>
        <v>46594</v>
      </c>
      <c r="AC47" s="32">
        <f>IF($AP48+26&lt;$D$6,"",IF($AP48+26&gt;$K$6,"",($AP48+26)))</f>
        <v>46595</v>
      </c>
      <c r="AD47" s="32">
        <f>IF($AP48+27&lt;$D$6,"",IF($AP48+27&gt;$K$6,"",($AP48+27)))</f>
        <v>46596</v>
      </c>
      <c r="AE47" s="32">
        <f>IF($AP48+28="","",IF(DAY($AP48+28)&lt;4,"",IF($AP48+28&lt;$D$6,"",IF($AP48+28&gt;$K$6,"",($AP48+28)))))</f>
        <v>46597</v>
      </c>
      <c r="AF47" s="32">
        <f>IF($AP48+29="","",IF(DAY($AP48+29)&lt;4,"",IF($AP48+29&lt;$D$6,"",IF($AP48+29&gt;$K$6,"",($AP48+29)))))</f>
        <v>46598</v>
      </c>
      <c r="AG47" s="32">
        <f>IF($AP48+30="","",IF(DAY($AP48+30)&lt;4,"",IF($AP48+30&lt;$D$6,"",IF($AP48+30&gt;$K$6,"",($AP48+30)))))</f>
        <v>46599</v>
      </c>
      <c r="AH47" s="109"/>
      <c r="AI47" s="110"/>
      <c r="AJ47" s="115"/>
      <c r="AK47" s="116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46569</v>
      </c>
      <c r="D48" s="14">
        <f>IF($AP48+1&lt;$D$6,"",IF($AP48+1&gt;$K$6,"",($AP48+1)))</f>
        <v>46570</v>
      </c>
      <c r="E48" s="14">
        <f>IF($AP48+2&lt;$D$6,"",IF($AP48+2&gt;$K$6,"",($AP48+2)))</f>
        <v>46571</v>
      </c>
      <c r="F48" s="14">
        <f>IF($AP48+3&lt;$D$6,"",IF($AP48+3&gt;$K$6,"",($AP48+3)))</f>
        <v>46572</v>
      </c>
      <c r="G48" s="14">
        <f>IF($AP48+4&lt;$D$6,"",IF($AP48+4&gt;$K$6,"",($AP48+4)))</f>
        <v>46573</v>
      </c>
      <c r="H48" s="14">
        <f>IF($AP48+5&lt;$D$6,"",IF($AP48+5&gt;$K$6,"",($AP48+5)))</f>
        <v>46574</v>
      </c>
      <c r="I48" s="14">
        <f>IF($AP48+6&lt;$D$6,"",IF($AP48+6&gt;$K$6,"",($AP48+6)))</f>
        <v>46575</v>
      </c>
      <c r="J48" s="14">
        <f>IF($AP48+7&lt;$D$6,"",IF($AP48+7&gt;$K$6,"",($AP48+7)))</f>
        <v>46576</v>
      </c>
      <c r="K48" s="14">
        <f>IF($AP48+8&lt;$D$6,"",IF($AP48+8&gt;$K$6,"",($AP48+8)))</f>
        <v>46577</v>
      </c>
      <c r="L48" s="14">
        <f>IF($AP48+9&lt;$D$6,"",IF($AP48+9&gt;$K$6,"",($AP48+9)))</f>
        <v>46578</v>
      </c>
      <c r="M48" s="14">
        <f>IF($AP48+10&lt;$D$6,"",IF($AP48+10&gt;$K$6,"",($AP48+10)))</f>
        <v>46579</v>
      </c>
      <c r="N48" s="14">
        <f>IF($AP48+11&lt;$D$6,"",IF($AP48+11&gt;$K$6,"",($AP48+11)))</f>
        <v>46580</v>
      </c>
      <c r="O48" s="14">
        <f>IF($AP48+12&lt;$D$6,"",IF($AP48+12&gt;$K$6,"",($AP48+12)))</f>
        <v>46581</v>
      </c>
      <c r="P48" s="14">
        <f>IF($AP48+13&lt;$D$6,"",IF($AP48+13&gt;$K$6,"",($AP48+13)))</f>
        <v>46582</v>
      </c>
      <c r="Q48" s="14">
        <f>IF($AP48+14&lt;$D$6,"",IF($AP48+14&gt;$K$6,"",($AP48+14)))</f>
        <v>46583</v>
      </c>
      <c r="R48" s="14">
        <f>IF($AP48+15&lt;$D$6,"",IF($AP48+15&gt;$K$6,"",($AP48+15)))</f>
        <v>46584</v>
      </c>
      <c r="S48" s="14">
        <f>IF($AP48+16&lt;$D$6,"",IF($AP48+16&gt;$K$6,"",($AP48+16)))</f>
        <v>46585</v>
      </c>
      <c r="T48" s="14">
        <f>IF($AP48+17&lt;$D$6,"",IF($AP48+17&gt;$K$6,"",($AP48+17)))</f>
        <v>46586</v>
      </c>
      <c r="U48" s="14">
        <f>IF($AP48+18&lt;$D$6,"",IF($AP48+18&gt;$K$6,"",($AP48+18)))</f>
        <v>46587</v>
      </c>
      <c r="V48" s="14">
        <f>IF($AP48+19&lt;$D$6,"",IF($AP48+19&gt;$K$6,"",($AP48+19)))</f>
        <v>46588</v>
      </c>
      <c r="W48" s="14">
        <f>IF($AP48+20&lt;$D$6,"",IF($AP48+20&gt;$K$6,"",($AP48+20)))</f>
        <v>46589</v>
      </c>
      <c r="X48" s="14">
        <f>IF($AP48+21&lt;$D$6,"",IF($AP48+21&gt;$K$6,"",($AP48+21)))</f>
        <v>46590</v>
      </c>
      <c r="Y48" s="14">
        <f>IF($AP48+22&lt;$D$6,"",IF($AP48+22&gt;$K$6,"",($AP48+22)))</f>
        <v>46591</v>
      </c>
      <c r="Z48" s="14">
        <f>IF($AP48+23&lt;$D$6,"",IF($AP48+23&gt;$K$6,"",($AP48+23)))</f>
        <v>46592</v>
      </c>
      <c r="AA48" s="14">
        <f>IF($AP48+24&lt;$D$6,"",IF($AP48+24&gt;$K$6,"",($AP48+24)))</f>
        <v>46593</v>
      </c>
      <c r="AB48" s="14">
        <f>IF($AP48+25&lt;$D$6,"",IF($AP48+25&gt;$K$6,"",($AP48+25)))</f>
        <v>46594</v>
      </c>
      <c r="AC48" s="14">
        <f>IF($AP48+26&lt;$D$6,"",IF($AP48+26&gt;$K$6,"",($AP48+26)))</f>
        <v>46595</v>
      </c>
      <c r="AD48" s="14">
        <f>IF($AP48+27&lt;$D$6,"",IF($AP48+27&gt;$K$6,"",($AP48+27)))</f>
        <v>46596</v>
      </c>
      <c r="AE48" s="14">
        <f>IF($AP48+28="","",IF(DAY($AP48+28)&lt;4,"",IF($AP48+28&lt;$D$6,"",IF($AP48+28&gt;$K$6,"",($AP48+28)))))</f>
        <v>46597</v>
      </c>
      <c r="AF48" s="14">
        <f>IF($AP48+29="","",IF(DAY($AP48+29)&lt;4,"",IF($AP48+29&lt;$D$6,"",IF($AP48+29&gt;$K$6,"",($AP48+29)))))</f>
        <v>46598</v>
      </c>
      <c r="AG48" s="14">
        <f>IF($AP48+30="","",IF(DAY($AP48+30)&lt;4,"",IF($AP48+30&lt;$D$6,"",IF($AP48+30&gt;$K$6,"",($AP48+30)))))</f>
        <v>46599</v>
      </c>
      <c r="AH48" s="120" t="s">
        <v>5</v>
      </c>
      <c r="AI48" s="122" t="s">
        <v>46</v>
      </c>
      <c r="AJ48" s="124" t="s">
        <v>5</v>
      </c>
      <c r="AK48" s="125" t="s">
        <v>46</v>
      </c>
      <c r="AP48" s="26">
        <f>DATE(AP45,AP46,AP47)</f>
        <v>46569</v>
      </c>
    </row>
    <row r="49" spans="2:42" ht="28.5" customHeight="1" x14ac:dyDescent="0.15">
      <c r="B49" s="126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21"/>
      <c r="AI49" s="123"/>
      <c r="AJ49" s="124"/>
      <c r="AK49" s="125"/>
    </row>
    <row r="50" spans="2:42" s="20" customFormat="1" ht="28.5" customHeight="1" thickBot="1" x14ac:dyDescent="0.2">
      <c r="B50" s="127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21"/>
      <c r="AI50" s="123"/>
      <c r="AJ50" s="124"/>
      <c r="AK50" s="12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128" t="str">
        <f>IF(AH51=0,"",AH52/AH51)</f>
        <v/>
      </c>
      <c r="AJ51" s="73">
        <f>AJ42+AH51</f>
        <v>0</v>
      </c>
      <c r="AK51" s="130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129"/>
      <c r="AJ52" s="25">
        <f>AJ43+AH52</f>
        <v>0</v>
      </c>
      <c r="AK52" s="131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1">
        <f>IF(AP57&gt;$K$6,"",YEAR(AP57))</f>
        <v>2027</v>
      </c>
      <c r="R54" s="91"/>
      <c r="S54" s="91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5" t="s">
        <v>7</v>
      </c>
      <c r="AI54" s="106"/>
      <c r="AJ54" s="111" t="s">
        <v>6</v>
      </c>
      <c r="AK54" s="112"/>
      <c r="AO54" s="26">
        <f>AP48+31</f>
        <v>46600</v>
      </c>
      <c r="AP54" s="2">
        <f>YEAR(AO54)</f>
        <v>2027</v>
      </c>
    </row>
    <row r="55" spans="2:42" ht="13.5" customHeight="1" x14ac:dyDescent="0.15">
      <c r="B55" s="35" t="s">
        <v>0</v>
      </c>
      <c r="C55" s="117">
        <f>IF(AP57&gt;$K$6,"",MONTH(AP57))</f>
        <v>8</v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9"/>
      <c r="AH55" s="107"/>
      <c r="AI55" s="108"/>
      <c r="AJ55" s="113"/>
      <c r="AK55" s="114"/>
      <c r="AP55" s="2">
        <f>MONTH(AO54)</f>
        <v>8</v>
      </c>
    </row>
    <row r="56" spans="2:42" x14ac:dyDescent="0.15">
      <c r="B56" s="36" t="s">
        <v>1</v>
      </c>
      <c r="C56" s="32">
        <f>IF($AP57&lt;$D$6,"",IF($AP57&gt;$K$6,"",($AP57)))</f>
        <v>46600</v>
      </c>
      <c r="D56" s="32">
        <f>IF($AP57+1&lt;$D$6,"",IF($AP57+1&gt;$K$6,"",($AP57+1)))</f>
        <v>46601</v>
      </c>
      <c r="E56" s="32">
        <f>IF($AP57+2&lt;$D$6,"",IF($AP57+2&gt;$K$6,"",($AP57+2)))</f>
        <v>46602</v>
      </c>
      <c r="F56" s="32">
        <f>IF($AP57+3&lt;$D$6,"",IF($AP57+3&gt;$K$6,"",($AP57+3)))</f>
        <v>46603</v>
      </c>
      <c r="G56" s="32">
        <f>IF($AP57+4&lt;$D$6,"",IF($AP57+4&gt;$K$6,"",($AP57+4)))</f>
        <v>46604</v>
      </c>
      <c r="H56" s="32">
        <f>IF($AP57+5&lt;$D$6,"",IF($AP57+5&gt;$K$6,"",($AP57+5)))</f>
        <v>46605</v>
      </c>
      <c r="I56" s="32">
        <f>IF($AP57+6&lt;$D$6,"",IF($AP57+6&gt;$K$6,"",($AP57+6)))</f>
        <v>46606</v>
      </c>
      <c r="J56" s="32">
        <f>IF($AP57+7&lt;$D$6,"",IF($AP57+7&gt;$K$6,"",($AP57+7)))</f>
        <v>46607</v>
      </c>
      <c r="K56" s="32">
        <f>IF($AP57+8&lt;$D$6,"",IF($AP57+8&gt;$K$6,"",($AP57+8)))</f>
        <v>46608</v>
      </c>
      <c r="L56" s="32">
        <f>IF($AP57+9&lt;$D$6,"",IF($AP57+9&gt;$K$6,"",($AP57+9)))</f>
        <v>46609</v>
      </c>
      <c r="M56" s="32">
        <f>IF($AP57+10&lt;$D$6,"",IF($AP57+10&gt;$K$6,"",($AP57+10)))</f>
        <v>46610</v>
      </c>
      <c r="N56" s="32">
        <f>IF($AP57+11&lt;$D$6,"",IF($AP57+11&gt;$K$6,"",($AP57+11)))</f>
        <v>46611</v>
      </c>
      <c r="O56" s="32">
        <f>IF($AP57+12&lt;$D$6,"",IF($AP57+12&gt;$K$6,"",($AP57+12)))</f>
        <v>46612</v>
      </c>
      <c r="P56" s="32">
        <f>IF($AP57+13&lt;$D$6,"",IF($AP57+13&gt;$K$6,"",($AP57+13)))</f>
        <v>46613</v>
      </c>
      <c r="Q56" s="32">
        <f>IF($AP57+14&lt;$D$6,"",IF($AP57+14&gt;$K$6,"",($AP57+14)))</f>
        <v>46614</v>
      </c>
      <c r="R56" s="32">
        <f>IF($AP57+15&lt;$D$6,"",IF($AP57+15&gt;$K$6,"",($AP57+15)))</f>
        <v>46615</v>
      </c>
      <c r="S56" s="32">
        <f>IF($AP57+16&lt;$D$6,"",IF($AP57+16&gt;$K$6,"",($AP57+16)))</f>
        <v>46616</v>
      </c>
      <c r="T56" s="32">
        <f>IF($AP57+17&lt;$D$6,"",IF($AP57+17&gt;$K$6,"",($AP57+17)))</f>
        <v>46617</v>
      </c>
      <c r="U56" s="32">
        <f>IF($AP57+18&lt;$D$6,"",IF($AP57+18&gt;$K$6,"",($AP57+18)))</f>
        <v>46618</v>
      </c>
      <c r="V56" s="32">
        <f>IF($AP57+19&lt;$D$6,"",IF($AP57+19&gt;$K$6,"",($AP57+19)))</f>
        <v>46619</v>
      </c>
      <c r="W56" s="32">
        <f>IF($AP57+20&lt;$D$6,"",IF($AP57+20&gt;$K$6,"",($AP57+20)))</f>
        <v>46620</v>
      </c>
      <c r="X56" s="32">
        <f>IF($AP57+21&lt;$D$6,"",IF($AP57+21&gt;$K$6,"",($AP57+21)))</f>
        <v>46621</v>
      </c>
      <c r="Y56" s="32">
        <f>IF($AP57+22&lt;$D$6,"",IF($AP57+22&gt;$K$6,"",($AP57+22)))</f>
        <v>46622</v>
      </c>
      <c r="Z56" s="32">
        <f>IF($AP57+23&lt;$D$6,"",IF($AP57+23&gt;$K$6,"",($AP57+23)))</f>
        <v>46623</v>
      </c>
      <c r="AA56" s="32">
        <f>IF($AP57+24&lt;$D$6,"",IF($AP57+24&gt;$K$6,"",($AP57+24)))</f>
        <v>46624</v>
      </c>
      <c r="AB56" s="32">
        <f>IF($AP57+25&lt;$D$6,"",IF($AP57+25&gt;$K$6,"",($AP57+25)))</f>
        <v>46625</v>
      </c>
      <c r="AC56" s="32">
        <f>IF($AP57+26&lt;$D$6,"",IF($AP57+26&gt;$K$6,"",($AP57+26)))</f>
        <v>46626</v>
      </c>
      <c r="AD56" s="32">
        <f>IF($AP57+27&lt;$D$6,"",IF($AP57+27&gt;$K$6,"",($AP57+27)))</f>
        <v>46627</v>
      </c>
      <c r="AE56" s="32">
        <f>IF($AP57+28="","",IF(DAY($AP57+28)&lt;4,"",IF($AP57+28&lt;$D$6,"",IF($AP57+28&gt;$K$6,"",($AP57+28)))))</f>
        <v>46628</v>
      </c>
      <c r="AF56" s="32">
        <f>IF($AP57+29="","",IF(DAY($AP57+29)&lt;4,"",IF($AP57+29&lt;$D$6,"",IF($AP57+29&gt;$K$6,"",($AP57+29)))))</f>
        <v>46629</v>
      </c>
      <c r="AG56" s="32">
        <f>IF($AP57+30="","",IF(DAY($AP57+30)&lt;4,"",IF($AP57+30&lt;$D$6,"",IF($AP57+30&gt;$K$6,"",($AP57+30)))))</f>
        <v>46630</v>
      </c>
      <c r="AH56" s="109"/>
      <c r="AI56" s="110"/>
      <c r="AJ56" s="115"/>
      <c r="AK56" s="116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46600</v>
      </c>
      <c r="D57" s="14">
        <f>IF($AP57+1&lt;$D$6,"",IF($AP57+1&gt;$K$6,"",($AP57+1)))</f>
        <v>46601</v>
      </c>
      <c r="E57" s="14">
        <f>IF($AP57+2&lt;$D$6,"",IF($AP57+2&gt;$K$6,"",($AP57+2)))</f>
        <v>46602</v>
      </c>
      <c r="F57" s="14">
        <f>IF($AP57+3&lt;$D$6,"",IF($AP57+3&gt;$K$6,"",($AP57+3)))</f>
        <v>46603</v>
      </c>
      <c r="G57" s="14">
        <f>IF($AP57+4&lt;$D$6,"",IF($AP57+4&gt;$K$6,"",($AP57+4)))</f>
        <v>46604</v>
      </c>
      <c r="H57" s="14">
        <f>IF($AP57+5&lt;$D$6,"",IF($AP57+5&gt;$K$6,"",($AP57+5)))</f>
        <v>46605</v>
      </c>
      <c r="I57" s="14">
        <f>IF($AP57+6&lt;$D$6,"",IF($AP57+6&gt;$K$6,"",($AP57+6)))</f>
        <v>46606</v>
      </c>
      <c r="J57" s="14">
        <f>IF($AP57+7&lt;$D$6,"",IF($AP57+7&gt;$K$6,"",($AP57+7)))</f>
        <v>46607</v>
      </c>
      <c r="K57" s="14">
        <f>IF($AP57+8&lt;$D$6,"",IF($AP57+8&gt;$K$6,"",($AP57+8)))</f>
        <v>46608</v>
      </c>
      <c r="L57" s="14">
        <f>IF($AP57+9&lt;$D$6,"",IF($AP57+9&gt;$K$6,"",($AP57+9)))</f>
        <v>46609</v>
      </c>
      <c r="M57" s="14">
        <f>IF($AP57+10&lt;$D$6,"",IF($AP57+10&gt;$K$6,"",($AP57+10)))</f>
        <v>46610</v>
      </c>
      <c r="N57" s="14">
        <f>IF($AP57+11&lt;$D$6,"",IF($AP57+11&gt;$K$6,"",($AP57+11)))</f>
        <v>46611</v>
      </c>
      <c r="O57" s="14">
        <f>IF($AP57+12&lt;$D$6,"",IF($AP57+12&gt;$K$6,"",($AP57+12)))</f>
        <v>46612</v>
      </c>
      <c r="P57" s="14">
        <f>IF($AP57+13&lt;$D$6,"",IF($AP57+13&gt;$K$6,"",($AP57+13)))</f>
        <v>46613</v>
      </c>
      <c r="Q57" s="14">
        <f>IF($AP57+14&lt;$D$6,"",IF($AP57+14&gt;$K$6,"",($AP57+14)))</f>
        <v>46614</v>
      </c>
      <c r="R57" s="14">
        <f>IF($AP57+15&lt;$D$6,"",IF($AP57+15&gt;$K$6,"",($AP57+15)))</f>
        <v>46615</v>
      </c>
      <c r="S57" s="14">
        <f>IF($AP57+16&lt;$D$6,"",IF($AP57+16&gt;$K$6,"",($AP57+16)))</f>
        <v>46616</v>
      </c>
      <c r="T57" s="14">
        <f>IF($AP57+17&lt;$D$6,"",IF($AP57+17&gt;$K$6,"",($AP57+17)))</f>
        <v>46617</v>
      </c>
      <c r="U57" s="14">
        <f>IF($AP57+18&lt;$D$6,"",IF($AP57+18&gt;$K$6,"",($AP57+18)))</f>
        <v>46618</v>
      </c>
      <c r="V57" s="14">
        <f>IF($AP57+19&lt;$D$6,"",IF($AP57+19&gt;$K$6,"",($AP57+19)))</f>
        <v>46619</v>
      </c>
      <c r="W57" s="14">
        <f>IF($AP57+20&lt;$D$6,"",IF($AP57+20&gt;$K$6,"",($AP57+20)))</f>
        <v>46620</v>
      </c>
      <c r="X57" s="14">
        <f>IF($AP57+21&lt;$D$6,"",IF($AP57+21&gt;$K$6,"",($AP57+21)))</f>
        <v>46621</v>
      </c>
      <c r="Y57" s="14">
        <f>IF($AP57+22&lt;$D$6,"",IF($AP57+22&gt;$K$6,"",($AP57+22)))</f>
        <v>46622</v>
      </c>
      <c r="Z57" s="14">
        <f>IF($AP57+23&lt;$D$6,"",IF($AP57+23&gt;$K$6,"",($AP57+23)))</f>
        <v>46623</v>
      </c>
      <c r="AA57" s="14">
        <f>IF($AP57+24&lt;$D$6,"",IF($AP57+24&gt;$K$6,"",($AP57+24)))</f>
        <v>46624</v>
      </c>
      <c r="AB57" s="14">
        <f>IF($AP57+25&lt;$D$6,"",IF($AP57+25&gt;$K$6,"",($AP57+25)))</f>
        <v>46625</v>
      </c>
      <c r="AC57" s="14">
        <f>IF($AP57+26&lt;$D$6,"",IF($AP57+26&gt;$K$6,"",($AP57+26)))</f>
        <v>46626</v>
      </c>
      <c r="AD57" s="14">
        <f>IF($AP57+27&lt;$D$6,"",IF($AP57+27&gt;$K$6,"",($AP57+27)))</f>
        <v>46627</v>
      </c>
      <c r="AE57" s="14">
        <f>IF($AP57+28="","",IF(DAY($AP57+28)&lt;4,"",IF($AP57+28&lt;$D$6,"",IF($AP57+28&gt;$K$6,"",($AP57+28)))))</f>
        <v>46628</v>
      </c>
      <c r="AF57" s="14">
        <f>IF($AP57+29="","",IF(DAY($AP57+29)&lt;4,"",IF($AP57+29&lt;$D$6,"",IF($AP57+29&gt;$K$6,"",($AP57+29)))))</f>
        <v>46629</v>
      </c>
      <c r="AG57" s="14">
        <f>IF($AP57+30="","",IF(DAY($AP57+30)&lt;4,"",IF($AP57+30&lt;$D$6,"",IF($AP57+30&gt;$K$6,"",($AP57+30)))))</f>
        <v>46630</v>
      </c>
      <c r="AH57" s="120" t="s">
        <v>5</v>
      </c>
      <c r="AI57" s="122" t="s">
        <v>46</v>
      </c>
      <c r="AJ57" s="124" t="s">
        <v>5</v>
      </c>
      <c r="AK57" s="125" t="s">
        <v>46</v>
      </c>
      <c r="AP57" s="26">
        <f>DATE(AP54,AP55,AP56)</f>
        <v>46600</v>
      </c>
    </row>
    <row r="58" spans="2:42" ht="28.5" customHeight="1" x14ac:dyDescent="0.15">
      <c r="B58" s="126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21"/>
      <c r="AI58" s="123"/>
      <c r="AJ58" s="124"/>
      <c r="AK58" s="125"/>
    </row>
    <row r="59" spans="2:42" s="20" customFormat="1" ht="28.5" customHeight="1" thickBot="1" x14ac:dyDescent="0.2">
      <c r="B59" s="127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21"/>
      <c r="AI59" s="123"/>
      <c r="AJ59" s="124"/>
      <c r="AK59" s="12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128" t="str">
        <f>IF(AH60=0,"",AH61/AH60)</f>
        <v/>
      </c>
      <c r="AJ60" s="73">
        <f>AJ51+AH60</f>
        <v>0</v>
      </c>
      <c r="AK60" s="130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129"/>
      <c r="AJ61" s="25">
        <f>AJ52+AH61</f>
        <v>0</v>
      </c>
      <c r="AK61" s="131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91">
        <f>IF(AP66&gt;$K$6,"",YEAR(AP66))</f>
        <v>2027</v>
      </c>
      <c r="R63" s="91"/>
      <c r="S63" s="91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5" t="s">
        <v>7</v>
      </c>
      <c r="AI63" s="106"/>
      <c r="AJ63" s="111" t="s">
        <v>6</v>
      </c>
      <c r="AK63" s="112"/>
      <c r="AO63" s="26">
        <f>AP57+31</f>
        <v>46631</v>
      </c>
      <c r="AP63" s="2">
        <f>YEAR(AO63)</f>
        <v>2027</v>
      </c>
    </row>
    <row r="64" spans="2:42" ht="13.5" customHeight="1" x14ac:dyDescent="0.15">
      <c r="B64" s="35" t="s">
        <v>0</v>
      </c>
      <c r="C64" s="117">
        <f>IF(AP66&gt;$K$6,"",MONTH(AP66))</f>
        <v>9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9"/>
      <c r="AH64" s="107"/>
      <c r="AI64" s="108"/>
      <c r="AJ64" s="113"/>
      <c r="AK64" s="114"/>
      <c r="AP64" s="2">
        <f>MONTH(AO63)</f>
        <v>9</v>
      </c>
    </row>
    <row r="65" spans="2:42" x14ac:dyDescent="0.15">
      <c r="B65" s="36" t="s">
        <v>1</v>
      </c>
      <c r="C65" s="32">
        <f>IF($AP66&lt;$D$6,"",IF($AP66&gt;$K$6,"",($AP66)))</f>
        <v>46631</v>
      </c>
      <c r="D65" s="32">
        <f>IF($AP66+1&lt;$D$6,"",IF($AP66+1&gt;$K$6,"",($AP66+1)))</f>
        <v>46632</v>
      </c>
      <c r="E65" s="32">
        <f>IF($AP66+2&lt;$D$6,"",IF($AP66+2&gt;$K$6,"",($AP66+2)))</f>
        <v>46633</v>
      </c>
      <c r="F65" s="32">
        <f>IF($AP66+3&lt;$D$6,"",IF($AP66+3&gt;$K$6,"",($AP66+3)))</f>
        <v>46634</v>
      </c>
      <c r="G65" s="32">
        <f>IF($AP66+4&lt;$D$6,"",IF($AP66+4&gt;$K$6,"",($AP66+4)))</f>
        <v>46635</v>
      </c>
      <c r="H65" s="32">
        <f>IF($AP66+5&lt;$D$6,"",IF($AP66+5&gt;$K$6,"",($AP66+5)))</f>
        <v>46636</v>
      </c>
      <c r="I65" s="32">
        <f>IF($AP66+6&lt;$D$6,"",IF($AP66+6&gt;$K$6,"",($AP66+6)))</f>
        <v>46637</v>
      </c>
      <c r="J65" s="32">
        <f>IF($AP66+7&lt;$D$6,"",IF($AP66+7&gt;$K$6,"",($AP66+7)))</f>
        <v>46638</v>
      </c>
      <c r="K65" s="32">
        <f>IF($AP66+8&lt;$D$6,"",IF($AP66+8&gt;$K$6,"",($AP66+8)))</f>
        <v>46639</v>
      </c>
      <c r="L65" s="32">
        <f>IF($AP66+9&lt;$D$6,"",IF($AP66+9&gt;$K$6,"",($AP66+9)))</f>
        <v>46640</v>
      </c>
      <c r="M65" s="32">
        <f>IF($AP66+10&lt;$D$6,"",IF($AP66+10&gt;$K$6,"",($AP66+10)))</f>
        <v>46641</v>
      </c>
      <c r="N65" s="32">
        <f>IF($AP66+11&lt;$D$6,"",IF($AP66+11&gt;$K$6,"",($AP66+11)))</f>
        <v>46642</v>
      </c>
      <c r="O65" s="32">
        <f>IF($AP66+12&lt;$D$6,"",IF($AP66+12&gt;$K$6,"",($AP66+12)))</f>
        <v>46643</v>
      </c>
      <c r="P65" s="32">
        <f>IF($AP66+13&lt;$D$6,"",IF($AP66+13&gt;$K$6,"",($AP66+13)))</f>
        <v>46644</v>
      </c>
      <c r="Q65" s="32">
        <f>IF($AP66+14&lt;$D$6,"",IF($AP66+14&gt;$K$6,"",($AP66+14)))</f>
        <v>46645</v>
      </c>
      <c r="R65" s="32">
        <f>IF($AP66+15&lt;$D$6,"",IF($AP66+15&gt;$K$6,"",($AP66+15)))</f>
        <v>46646</v>
      </c>
      <c r="S65" s="32">
        <f>IF($AP66+16&lt;$D$6,"",IF($AP66+16&gt;$K$6,"",($AP66+16)))</f>
        <v>46647</v>
      </c>
      <c r="T65" s="32">
        <f>IF($AP66+17&lt;$D$6,"",IF($AP66+17&gt;$K$6,"",($AP66+17)))</f>
        <v>46648</v>
      </c>
      <c r="U65" s="32">
        <f>IF($AP66+18&lt;$D$6,"",IF($AP66+18&gt;$K$6,"",($AP66+18)))</f>
        <v>46649</v>
      </c>
      <c r="V65" s="32">
        <f>IF($AP66+19&lt;$D$6,"",IF($AP66+19&gt;$K$6,"",($AP66+19)))</f>
        <v>46650</v>
      </c>
      <c r="W65" s="32">
        <f>IF($AP66+20&lt;$D$6,"",IF($AP66+20&gt;$K$6,"",($AP66+20)))</f>
        <v>46651</v>
      </c>
      <c r="X65" s="32">
        <f>IF($AP66+21&lt;$D$6,"",IF($AP66+21&gt;$K$6,"",($AP66+21)))</f>
        <v>46652</v>
      </c>
      <c r="Y65" s="32">
        <f>IF($AP66+22&lt;$D$6,"",IF($AP66+22&gt;$K$6,"",($AP66+22)))</f>
        <v>46653</v>
      </c>
      <c r="Z65" s="32">
        <f>IF($AP66+23&lt;$D$6,"",IF($AP66+23&gt;$K$6,"",($AP66+23)))</f>
        <v>46654</v>
      </c>
      <c r="AA65" s="32">
        <f>IF($AP66+24&lt;$D$6,"",IF($AP66+24&gt;$K$6,"",($AP66+24)))</f>
        <v>46655</v>
      </c>
      <c r="AB65" s="32">
        <f>IF($AP66+25&lt;$D$6,"",IF($AP66+25&gt;$K$6,"",($AP66+25)))</f>
        <v>46656</v>
      </c>
      <c r="AC65" s="32">
        <f>IF($AP66+26&lt;$D$6,"",IF($AP66+26&gt;$K$6,"",($AP66+26)))</f>
        <v>46657</v>
      </c>
      <c r="AD65" s="32">
        <f>IF($AP66+27&lt;$D$6,"",IF($AP66+27&gt;$K$6,"",($AP66+27)))</f>
        <v>46658</v>
      </c>
      <c r="AE65" s="32">
        <f>IF($AP66+28="","",IF(DAY($AP66+28)&lt;4,"",IF($AP66+28&lt;$D$6,"",IF($AP66+28&gt;$K$6,"",($AP66+28)))))</f>
        <v>46659</v>
      </c>
      <c r="AF65" s="32">
        <f>IF($AP66+29="","",IF(DAY($AP66+29)&lt;4,"",IF($AP66+29&lt;$D$6,"",IF($AP66+29&gt;$K$6,"",($AP66+29)))))</f>
        <v>46660</v>
      </c>
      <c r="AG65" s="32" t="str">
        <f>IF($AP66+30="","",IF(DAY($AP66+30)&lt;4,"",IF($AP66+30&lt;$D$6,"",IF($AP66+30&gt;$K$6,"",($AP66+30)))))</f>
        <v/>
      </c>
      <c r="AH65" s="109"/>
      <c r="AI65" s="110"/>
      <c r="AJ65" s="115"/>
      <c r="AK65" s="116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46631</v>
      </c>
      <c r="D66" s="14">
        <f>IF($AP66+1&lt;$D$6,"",IF($AP66+1&gt;$K$6,"",($AP66+1)))</f>
        <v>46632</v>
      </c>
      <c r="E66" s="14">
        <f>IF($AP66+2&lt;$D$6,"",IF($AP66+2&gt;$K$6,"",($AP66+2)))</f>
        <v>46633</v>
      </c>
      <c r="F66" s="14">
        <f>IF($AP66+3&lt;$D$6,"",IF($AP66+3&gt;$K$6,"",($AP66+3)))</f>
        <v>46634</v>
      </c>
      <c r="G66" s="14">
        <f>IF($AP66+4&lt;$D$6,"",IF($AP66+4&gt;$K$6,"",($AP66+4)))</f>
        <v>46635</v>
      </c>
      <c r="H66" s="14">
        <f>IF($AP66+5&lt;$D$6,"",IF($AP66+5&gt;$K$6,"",($AP66+5)))</f>
        <v>46636</v>
      </c>
      <c r="I66" s="14">
        <f>IF($AP66+6&lt;$D$6,"",IF($AP66+6&gt;$K$6,"",($AP66+6)))</f>
        <v>46637</v>
      </c>
      <c r="J66" s="14">
        <f>IF($AP66+7&lt;$D$6,"",IF($AP66+7&gt;$K$6,"",($AP66+7)))</f>
        <v>46638</v>
      </c>
      <c r="K66" s="14">
        <f>IF($AP66+8&lt;$D$6,"",IF($AP66+8&gt;$K$6,"",($AP66+8)))</f>
        <v>46639</v>
      </c>
      <c r="L66" s="14">
        <f>IF($AP66+9&lt;$D$6,"",IF($AP66+9&gt;$K$6,"",($AP66+9)))</f>
        <v>46640</v>
      </c>
      <c r="M66" s="14">
        <f>IF($AP66+10&lt;$D$6,"",IF($AP66+10&gt;$K$6,"",($AP66+10)))</f>
        <v>46641</v>
      </c>
      <c r="N66" s="14">
        <f>IF($AP66+11&lt;$D$6,"",IF($AP66+11&gt;$K$6,"",($AP66+11)))</f>
        <v>46642</v>
      </c>
      <c r="O66" s="14">
        <f>IF($AP66+12&lt;$D$6,"",IF($AP66+12&gt;$K$6,"",($AP66+12)))</f>
        <v>46643</v>
      </c>
      <c r="P66" s="14">
        <f>IF($AP66+13&lt;$D$6,"",IF($AP66+13&gt;$K$6,"",($AP66+13)))</f>
        <v>46644</v>
      </c>
      <c r="Q66" s="14">
        <f>IF($AP66+14&lt;$D$6,"",IF($AP66+14&gt;$K$6,"",($AP66+14)))</f>
        <v>46645</v>
      </c>
      <c r="R66" s="14">
        <f>IF($AP66+15&lt;$D$6,"",IF($AP66+15&gt;$K$6,"",($AP66+15)))</f>
        <v>46646</v>
      </c>
      <c r="S66" s="14">
        <f>IF($AP66+16&lt;$D$6,"",IF($AP66+16&gt;$K$6,"",($AP66+16)))</f>
        <v>46647</v>
      </c>
      <c r="T66" s="14">
        <f>IF($AP66+17&lt;$D$6,"",IF($AP66+17&gt;$K$6,"",($AP66+17)))</f>
        <v>46648</v>
      </c>
      <c r="U66" s="14">
        <f>IF($AP66+18&lt;$D$6,"",IF($AP66+18&gt;$K$6,"",($AP66+18)))</f>
        <v>46649</v>
      </c>
      <c r="V66" s="14">
        <f>IF($AP66+19&lt;$D$6,"",IF($AP66+19&gt;$K$6,"",($AP66+19)))</f>
        <v>46650</v>
      </c>
      <c r="W66" s="14">
        <f>IF($AP66+20&lt;$D$6,"",IF($AP66+20&gt;$K$6,"",($AP66+20)))</f>
        <v>46651</v>
      </c>
      <c r="X66" s="14">
        <f>IF($AP66+21&lt;$D$6,"",IF($AP66+21&gt;$K$6,"",($AP66+21)))</f>
        <v>46652</v>
      </c>
      <c r="Y66" s="14">
        <f>IF($AP66+22&lt;$D$6,"",IF($AP66+22&gt;$K$6,"",($AP66+22)))</f>
        <v>46653</v>
      </c>
      <c r="Z66" s="14">
        <f>IF($AP66+23&lt;$D$6,"",IF($AP66+23&gt;$K$6,"",($AP66+23)))</f>
        <v>46654</v>
      </c>
      <c r="AA66" s="14">
        <f>IF($AP66+24&lt;$D$6,"",IF($AP66+24&gt;$K$6,"",($AP66+24)))</f>
        <v>46655</v>
      </c>
      <c r="AB66" s="14">
        <f>IF($AP66+25&lt;$D$6,"",IF($AP66+25&gt;$K$6,"",($AP66+25)))</f>
        <v>46656</v>
      </c>
      <c r="AC66" s="14">
        <f>IF($AP66+26&lt;$D$6,"",IF($AP66+26&gt;$K$6,"",($AP66+26)))</f>
        <v>46657</v>
      </c>
      <c r="AD66" s="14">
        <f>IF($AP66+27&lt;$D$6,"",IF($AP66+27&gt;$K$6,"",($AP66+27)))</f>
        <v>46658</v>
      </c>
      <c r="AE66" s="14">
        <f>IF($AP66+28="","",IF(DAY($AP66+28)&lt;4,"",IF($AP66+28&lt;$D$6,"",IF($AP66+28&gt;$K$6,"",($AP66+28)))))</f>
        <v>46659</v>
      </c>
      <c r="AF66" s="14">
        <f>IF($AP66+29="","",IF(DAY($AP66+29)&lt;4,"",IF($AP66+29&lt;$D$6,"",IF($AP66+29&gt;$K$6,"",($AP66+29)))))</f>
        <v>46660</v>
      </c>
      <c r="AG66" s="14" t="str">
        <f>IF($AP66+30="","",IF(DAY($AP66+30)&lt;4,"",IF($AP66+30&lt;$D$6,"",IF($AP66+30&gt;$K$6,"",($AP66+30)))))</f>
        <v/>
      </c>
      <c r="AH66" s="120" t="s">
        <v>5</v>
      </c>
      <c r="AI66" s="122" t="s">
        <v>46</v>
      </c>
      <c r="AJ66" s="124" t="s">
        <v>5</v>
      </c>
      <c r="AK66" s="125" t="s">
        <v>46</v>
      </c>
      <c r="AP66" s="26">
        <f>DATE(AP63,AP64,AP65)</f>
        <v>46631</v>
      </c>
    </row>
    <row r="67" spans="2:42" ht="28.5" customHeight="1" x14ac:dyDescent="0.15">
      <c r="B67" s="126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21"/>
      <c r="AI67" s="123"/>
      <c r="AJ67" s="124"/>
      <c r="AK67" s="125"/>
    </row>
    <row r="68" spans="2:42" s="20" customFormat="1" ht="28.5" customHeight="1" thickBot="1" x14ac:dyDescent="0.2">
      <c r="B68" s="127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21"/>
      <c r="AI68" s="123"/>
      <c r="AJ68" s="124"/>
      <c r="AK68" s="12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128" t="str">
        <f>IF(AH69=0,"",AH70/AH69)</f>
        <v/>
      </c>
      <c r="AJ69" s="73">
        <f>AJ60+AH69</f>
        <v>0</v>
      </c>
      <c r="AK69" s="130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129"/>
      <c r="AJ70" s="25">
        <f>AJ61+AH70</f>
        <v>0</v>
      </c>
      <c r="AK70" s="131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91" t="str">
        <f>IF(AP75&gt;$K$6,"",YEAR(AP75))</f>
        <v/>
      </c>
      <c r="R72" s="91"/>
      <c r="S72" s="91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5" t="s">
        <v>7</v>
      </c>
      <c r="AI72" s="106"/>
      <c r="AJ72" s="111" t="s">
        <v>6</v>
      </c>
      <c r="AK72" s="112"/>
      <c r="AO72" s="26">
        <f>AP66+31</f>
        <v>46662</v>
      </c>
      <c r="AP72" s="2">
        <f>YEAR(AO72)</f>
        <v>2027</v>
      </c>
    </row>
    <row r="73" spans="2:42" x14ac:dyDescent="0.15">
      <c r="B73" s="35" t="s">
        <v>0</v>
      </c>
      <c r="C73" s="117" t="str">
        <f>IF(AP75&gt;$K$6,"",MONTH(AP75))</f>
        <v/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  <c r="AH73" s="107"/>
      <c r="AI73" s="108"/>
      <c r="AJ73" s="113"/>
      <c r="AK73" s="114"/>
      <c r="AP73" s="2">
        <f>MONTH(AO72)</f>
        <v>10</v>
      </c>
    </row>
    <row r="74" spans="2:42" x14ac:dyDescent="0.15">
      <c r="B74" s="36" t="s">
        <v>1</v>
      </c>
      <c r="C74" s="32" t="str">
        <f>IF($AP75&lt;$D$6,"",IF($AP75&gt;$K$6,"",($AP75)))</f>
        <v/>
      </c>
      <c r="D74" s="32" t="str">
        <f>IF($AP75+1&lt;$D$6,"",IF($AP75+1&gt;$K$6,"",($AP75+1)))</f>
        <v/>
      </c>
      <c r="E74" s="32" t="str">
        <f>IF($AP75+2&lt;$D$6,"",IF($AP75+2&gt;$K$6,"",($AP75+2)))</f>
        <v/>
      </c>
      <c r="F74" s="32" t="str">
        <f>IF($AP75+3&lt;$D$6,"",IF($AP75+3&gt;$K$6,"",($AP75+3)))</f>
        <v/>
      </c>
      <c r="G74" s="32" t="str">
        <f>IF($AP75+4&lt;$D$6,"",IF($AP75+4&gt;$K$6,"",($AP75+4)))</f>
        <v/>
      </c>
      <c r="H74" s="32" t="str">
        <f>IF($AP75+5&lt;$D$6,"",IF($AP75+5&gt;$K$6,"",($AP75+5)))</f>
        <v/>
      </c>
      <c r="I74" s="32" t="str">
        <f>IF($AP75+6&lt;$D$6,"",IF($AP75+6&gt;$K$6,"",($AP75+6)))</f>
        <v/>
      </c>
      <c r="J74" s="32" t="str">
        <f>IF($AP75+7&lt;$D$6,"",IF($AP75+7&gt;$K$6,"",($AP75+7)))</f>
        <v/>
      </c>
      <c r="K74" s="32" t="str">
        <f>IF($AP75+8&lt;$D$6,"",IF($AP75+8&gt;$K$6,"",($AP75+8)))</f>
        <v/>
      </c>
      <c r="L74" s="32" t="str">
        <f>IF($AP75+9&lt;$D$6,"",IF($AP75+9&gt;$K$6,"",($AP75+9)))</f>
        <v/>
      </c>
      <c r="M74" s="32" t="str">
        <f>IF($AP75+10&lt;$D$6,"",IF($AP75+10&gt;$K$6,"",($AP75+10)))</f>
        <v/>
      </c>
      <c r="N74" s="32" t="str">
        <f>IF($AP75+11&lt;$D$6,"",IF($AP75+11&gt;$K$6,"",($AP75+11)))</f>
        <v/>
      </c>
      <c r="O74" s="32" t="str">
        <f>IF($AP75+12&lt;$D$6,"",IF($AP75+12&gt;$K$6,"",($AP75+12)))</f>
        <v/>
      </c>
      <c r="P74" s="32" t="str">
        <f>IF($AP75+13&lt;$D$6,"",IF($AP75+13&gt;$K$6,"",($AP75+13)))</f>
        <v/>
      </c>
      <c r="Q74" s="32" t="str">
        <f>IF($AP75+14&lt;$D$6,"",IF($AP75+14&gt;$K$6,"",($AP75+14)))</f>
        <v/>
      </c>
      <c r="R74" s="32" t="str">
        <f>IF($AP75+15&lt;$D$6,"",IF($AP75+15&gt;$K$6,"",($AP75+15)))</f>
        <v/>
      </c>
      <c r="S74" s="32" t="str">
        <f>IF($AP75+16&lt;$D$6,"",IF($AP75+16&gt;$K$6,"",($AP75+16)))</f>
        <v/>
      </c>
      <c r="T74" s="32" t="str">
        <f>IF($AP75+17&lt;$D$6,"",IF($AP75+17&gt;$K$6,"",($AP75+17)))</f>
        <v/>
      </c>
      <c r="U74" s="32" t="str">
        <f>IF($AP75+18&lt;$D$6,"",IF($AP75+18&gt;$K$6,"",($AP75+18)))</f>
        <v/>
      </c>
      <c r="V74" s="32" t="str">
        <f>IF($AP75+19&lt;$D$6,"",IF($AP75+19&gt;$K$6,"",($AP75+19)))</f>
        <v/>
      </c>
      <c r="W74" s="32" t="str">
        <f>IF($AP75+20&lt;$D$6,"",IF($AP75+20&gt;$K$6,"",($AP75+20)))</f>
        <v/>
      </c>
      <c r="X74" s="32" t="str">
        <f>IF($AP75+21&lt;$D$6,"",IF($AP75+21&gt;$K$6,"",($AP75+21)))</f>
        <v/>
      </c>
      <c r="Y74" s="32" t="str">
        <f>IF($AP75+22&lt;$D$6,"",IF($AP75+22&gt;$K$6,"",($AP75+22)))</f>
        <v/>
      </c>
      <c r="Z74" s="32" t="str">
        <f>IF($AP75+23&lt;$D$6,"",IF($AP75+23&gt;$K$6,"",($AP75+23)))</f>
        <v/>
      </c>
      <c r="AA74" s="32" t="str">
        <f>IF($AP75+24&lt;$D$6,"",IF($AP75+24&gt;$K$6,"",($AP75+24)))</f>
        <v/>
      </c>
      <c r="AB74" s="32" t="str">
        <f>IF($AP75+25&lt;$D$6,"",IF($AP75+25&gt;$K$6,"",($AP75+25)))</f>
        <v/>
      </c>
      <c r="AC74" s="32" t="str">
        <f>IF($AP75+26&lt;$D$6,"",IF($AP75+26&gt;$K$6,"",($AP75+26)))</f>
        <v/>
      </c>
      <c r="AD74" s="32" t="str">
        <f>IF($AP75+27&lt;$D$6,"",IF($AP75+27&gt;$K$6,"",($AP75+27)))</f>
        <v/>
      </c>
      <c r="AE74" s="32" t="str">
        <f>IF($AP75+28="","",IF(DAY($AP75+28)&lt;4,"",IF($AP75+28&lt;$D$6,"",IF($AP75+28&gt;$K$6,"",($AP75+28)))))</f>
        <v/>
      </c>
      <c r="AF74" s="32" t="str">
        <f>IF($AP75+29="","",IF(DAY($AP75+29)&lt;4,"",IF($AP75+29&lt;$D$6,"",IF($AP75+29&gt;$K$6,"",($AP75+29)))))</f>
        <v/>
      </c>
      <c r="AG74" s="32" t="str">
        <f>IF($AP75+30="","",IF(DAY($AP75+30)&lt;4,"",IF($AP75+30&lt;$D$6,"",IF($AP75+30&gt;$K$6,"",($AP75+30)))))</f>
        <v/>
      </c>
      <c r="AH74" s="109"/>
      <c r="AI74" s="110"/>
      <c r="AJ74" s="115"/>
      <c r="AK74" s="116"/>
      <c r="AP74" s="2">
        <v>1</v>
      </c>
    </row>
    <row r="75" spans="2:42" ht="13.5" customHeight="1" x14ac:dyDescent="0.15">
      <c r="B75" s="36" t="s">
        <v>3</v>
      </c>
      <c r="C75" s="14" t="str">
        <f>IF($AP75&lt;$D$6,"",IF($AP75&gt;$K$6,"",($AP75)))</f>
        <v/>
      </c>
      <c r="D75" s="14" t="str">
        <f>IF($AP75+1&lt;$D$6,"",IF($AP75+1&gt;$K$6,"",($AP75+1)))</f>
        <v/>
      </c>
      <c r="E75" s="14" t="str">
        <f>IF($AP75+2&lt;$D$6,"",IF($AP75+2&gt;$K$6,"",($AP75+2)))</f>
        <v/>
      </c>
      <c r="F75" s="14" t="str">
        <f>IF($AP75+3&lt;$D$6,"",IF($AP75+3&gt;$K$6,"",($AP75+3)))</f>
        <v/>
      </c>
      <c r="G75" s="14" t="str">
        <f>IF($AP75+4&lt;$D$6,"",IF($AP75+4&gt;$K$6,"",($AP75+4)))</f>
        <v/>
      </c>
      <c r="H75" s="14" t="str">
        <f>IF($AP75+5&lt;$D$6,"",IF($AP75+5&gt;$K$6,"",($AP75+5)))</f>
        <v/>
      </c>
      <c r="I75" s="14" t="str">
        <f>IF($AP75+6&lt;$D$6,"",IF($AP75+6&gt;$K$6,"",($AP75+6)))</f>
        <v/>
      </c>
      <c r="J75" s="14" t="str">
        <f>IF($AP75+7&lt;$D$6,"",IF($AP75+7&gt;$K$6,"",($AP75+7)))</f>
        <v/>
      </c>
      <c r="K75" s="14" t="str">
        <f>IF($AP75+8&lt;$D$6,"",IF($AP75+8&gt;$K$6,"",($AP75+8)))</f>
        <v/>
      </c>
      <c r="L75" s="14" t="str">
        <f>IF($AP75+9&lt;$D$6,"",IF($AP75+9&gt;$K$6,"",($AP75+9)))</f>
        <v/>
      </c>
      <c r="M75" s="14" t="str">
        <f>IF($AP75+10&lt;$D$6,"",IF($AP75+10&gt;$K$6,"",($AP75+10)))</f>
        <v/>
      </c>
      <c r="N75" s="14" t="str">
        <f>IF($AP75+11&lt;$D$6,"",IF($AP75+11&gt;$K$6,"",($AP75+11)))</f>
        <v/>
      </c>
      <c r="O75" s="14" t="str">
        <f>IF($AP75+12&lt;$D$6,"",IF($AP75+12&gt;$K$6,"",($AP75+12)))</f>
        <v/>
      </c>
      <c r="P75" s="14" t="str">
        <f>IF($AP75+13&lt;$D$6,"",IF($AP75+13&gt;$K$6,"",($AP75+13)))</f>
        <v/>
      </c>
      <c r="Q75" s="14" t="str">
        <f>IF($AP75+14&lt;$D$6,"",IF($AP75+14&gt;$K$6,"",($AP75+14)))</f>
        <v/>
      </c>
      <c r="R75" s="14" t="str">
        <f>IF($AP75+15&lt;$D$6,"",IF($AP75+15&gt;$K$6,"",($AP75+15)))</f>
        <v/>
      </c>
      <c r="S75" s="14" t="str">
        <f>IF($AP75+16&lt;$D$6,"",IF($AP75+16&gt;$K$6,"",($AP75+16)))</f>
        <v/>
      </c>
      <c r="T75" s="14" t="str">
        <f>IF($AP75+17&lt;$D$6,"",IF($AP75+17&gt;$K$6,"",($AP75+17)))</f>
        <v/>
      </c>
      <c r="U75" s="14" t="str">
        <f>IF($AP75+18&lt;$D$6,"",IF($AP75+18&gt;$K$6,"",($AP75+18)))</f>
        <v/>
      </c>
      <c r="V75" s="14" t="str">
        <f>IF($AP75+19&lt;$D$6,"",IF($AP75+19&gt;$K$6,"",($AP75+19)))</f>
        <v/>
      </c>
      <c r="W75" s="14" t="str">
        <f>IF($AP75+20&lt;$D$6,"",IF($AP75+20&gt;$K$6,"",($AP75+20)))</f>
        <v/>
      </c>
      <c r="X75" s="14" t="str">
        <f>IF($AP75+21&lt;$D$6,"",IF($AP75+21&gt;$K$6,"",($AP75+21)))</f>
        <v/>
      </c>
      <c r="Y75" s="14" t="str">
        <f>IF($AP75+22&lt;$D$6,"",IF($AP75+22&gt;$K$6,"",($AP75+22)))</f>
        <v/>
      </c>
      <c r="Z75" s="14" t="str">
        <f>IF($AP75+23&lt;$D$6,"",IF($AP75+23&gt;$K$6,"",($AP75+23)))</f>
        <v/>
      </c>
      <c r="AA75" s="14" t="str">
        <f>IF($AP75+24&lt;$D$6,"",IF($AP75+24&gt;$K$6,"",($AP75+24)))</f>
        <v/>
      </c>
      <c r="AB75" s="14" t="str">
        <f>IF($AP75+25&lt;$D$6,"",IF($AP75+25&gt;$K$6,"",($AP75+25)))</f>
        <v/>
      </c>
      <c r="AC75" s="14" t="str">
        <f>IF($AP75+26&lt;$D$6,"",IF($AP75+26&gt;$K$6,"",($AP75+26)))</f>
        <v/>
      </c>
      <c r="AD75" s="14" t="str">
        <f>IF($AP75+27&lt;$D$6,"",IF($AP75+27&gt;$K$6,"",($AP75+27)))</f>
        <v/>
      </c>
      <c r="AE75" s="14" t="str">
        <f>IF($AP75+28="","",IF(DAY($AP75+28)&lt;4,"",IF($AP75+28&lt;$D$6,"",IF($AP75+28&gt;$K$6,"",($AP75+28)))))</f>
        <v/>
      </c>
      <c r="AF75" s="14" t="str">
        <f>IF($AP75+29="","",IF(DAY($AP75+29)&lt;4,"",IF($AP75+29&lt;$D$6,"",IF($AP75+29&gt;$K$6,"",($AP75+29)))))</f>
        <v/>
      </c>
      <c r="AG75" s="14" t="str">
        <f>IF($AP75+30="","",IF(DAY($AP75+30)&lt;4,"",IF($AP75+30&lt;$D$6,"",IF($AP75+30&gt;$K$6,"",($AP75+30)))))</f>
        <v/>
      </c>
      <c r="AH75" s="120" t="s">
        <v>5</v>
      </c>
      <c r="AI75" s="122" t="s">
        <v>46</v>
      </c>
      <c r="AJ75" s="124" t="s">
        <v>5</v>
      </c>
      <c r="AK75" s="125" t="s">
        <v>46</v>
      </c>
      <c r="AP75" s="26">
        <f>DATE(AP72,AP73,AP74)</f>
        <v>46661</v>
      </c>
    </row>
    <row r="76" spans="2:42" ht="28.5" customHeight="1" x14ac:dyDescent="0.15">
      <c r="B76" s="126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21"/>
      <c r="AI76" s="123"/>
      <c r="AJ76" s="124"/>
      <c r="AK76" s="125"/>
    </row>
    <row r="77" spans="2:42" s="20" customFormat="1" ht="28.5" customHeight="1" thickBot="1" x14ac:dyDescent="0.2">
      <c r="B77" s="127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21"/>
      <c r="AI77" s="123"/>
      <c r="AJ77" s="124"/>
      <c r="AK77" s="12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128" t="str">
        <f>IF(AH78=0,"",AH79/AH78)</f>
        <v/>
      </c>
      <c r="AJ78" s="73">
        <f>AJ69+AH78</f>
        <v>0</v>
      </c>
      <c r="AK78" s="130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129"/>
      <c r="AJ79" s="25">
        <f>AJ70+AH79</f>
        <v>0</v>
      </c>
      <c r="AK79" s="131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91" t="str">
        <f>IF(AP84&gt;$K$6,"",YEAR(AP84))</f>
        <v/>
      </c>
      <c r="R81" s="91"/>
      <c r="S81" s="91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5" t="s">
        <v>7</v>
      </c>
      <c r="AI81" s="106"/>
      <c r="AJ81" s="111" t="s">
        <v>6</v>
      </c>
      <c r="AK81" s="112"/>
      <c r="AO81" s="26">
        <f>AP75+31</f>
        <v>46692</v>
      </c>
      <c r="AP81" s="2">
        <f>YEAR(AO81)</f>
        <v>2027</v>
      </c>
    </row>
    <row r="82" spans="2:42" x14ac:dyDescent="0.15">
      <c r="B82" s="35" t="s">
        <v>0</v>
      </c>
      <c r="C82" s="117" t="str">
        <f>IF(AP84&gt;$K$6,"",MONTH(AP84))</f>
        <v/>
      </c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9"/>
      <c r="AH82" s="107"/>
      <c r="AI82" s="108"/>
      <c r="AJ82" s="113"/>
      <c r="AK82" s="114"/>
      <c r="AP82" s="2">
        <f>MONTH(AO81)</f>
        <v>11</v>
      </c>
    </row>
    <row r="83" spans="2:42" x14ac:dyDescent="0.15">
      <c r="B83" s="36" t="s">
        <v>1</v>
      </c>
      <c r="C83" s="32" t="str">
        <f>IF($AP84&lt;$D$6,"",IF($AP84&gt;$K$6,"",($AP84)))</f>
        <v/>
      </c>
      <c r="D83" s="32" t="str">
        <f>IF($AP84+1&lt;$D$6,"",IF($AP84+1&gt;$K$6,"",($AP84+1)))</f>
        <v/>
      </c>
      <c r="E83" s="32" t="str">
        <f>IF($AP84+2&lt;$D$6,"",IF($AP84+2&gt;$K$6,"",($AP84+2)))</f>
        <v/>
      </c>
      <c r="F83" s="32" t="str">
        <f>IF($AP84+3&lt;$D$6,"",IF($AP84+3&gt;$K$6,"",($AP84+3)))</f>
        <v/>
      </c>
      <c r="G83" s="32" t="str">
        <f>IF($AP84+4&lt;$D$6,"",IF($AP84+4&gt;$K$6,"",($AP84+4)))</f>
        <v/>
      </c>
      <c r="H83" s="32" t="str">
        <f>IF($AP84+5&lt;$D$6,"",IF($AP84+5&gt;$K$6,"",($AP84+5)))</f>
        <v/>
      </c>
      <c r="I83" s="32" t="str">
        <f>IF($AP84+6&lt;$D$6,"",IF($AP84+6&gt;$K$6,"",($AP84+6)))</f>
        <v/>
      </c>
      <c r="J83" s="32" t="str">
        <f>IF($AP84+7&lt;$D$6,"",IF($AP84+7&gt;$K$6,"",($AP84+7)))</f>
        <v/>
      </c>
      <c r="K83" s="32" t="str">
        <f>IF($AP84+8&lt;$D$6,"",IF($AP84+8&gt;$K$6,"",($AP84+8)))</f>
        <v/>
      </c>
      <c r="L83" s="32" t="str">
        <f>IF($AP84+9&lt;$D$6,"",IF($AP84+9&gt;$K$6,"",($AP84+9)))</f>
        <v/>
      </c>
      <c r="M83" s="32" t="str">
        <f>IF($AP84+10&lt;$D$6,"",IF($AP84+10&gt;$K$6,"",($AP84+10)))</f>
        <v/>
      </c>
      <c r="N83" s="32" t="str">
        <f>IF($AP84+11&lt;$D$6,"",IF($AP84+11&gt;$K$6,"",($AP84+11)))</f>
        <v/>
      </c>
      <c r="O83" s="32" t="str">
        <f>IF($AP84+12&lt;$D$6,"",IF($AP84+12&gt;$K$6,"",($AP84+12)))</f>
        <v/>
      </c>
      <c r="P83" s="32" t="str">
        <f>IF($AP84+13&lt;$D$6,"",IF($AP84+13&gt;$K$6,"",($AP84+13)))</f>
        <v/>
      </c>
      <c r="Q83" s="32" t="str">
        <f>IF($AP84+14&lt;$D$6,"",IF($AP84+14&gt;$K$6,"",($AP84+14)))</f>
        <v/>
      </c>
      <c r="R83" s="32" t="str">
        <f>IF($AP84+15&lt;$D$6,"",IF($AP84+15&gt;$K$6,"",($AP84+15)))</f>
        <v/>
      </c>
      <c r="S83" s="32" t="str">
        <f>IF($AP84+16&lt;$D$6,"",IF($AP84+16&gt;$K$6,"",($AP84+16)))</f>
        <v/>
      </c>
      <c r="T83" s="32" t="str">
        <f>IF($AP84+17&lt;$D$6,"",IF($AP84+17&gt;$K$6,"",($AP84+17)))</f>
        <v/>
      </c>
      <c r="U83" s="32" t="str">
        <f>IF($AP84+18&lt;$D$6,"",IF($AP84+18&gt;$K$6,"",($AP84+18)))</f>
        <v/>
      </c>
      <c r="V83" s="32" t="str">
        <f>IF($AP84+19&lt;$D$6,"",IF($AP84+19&gt;$K$6,"",($AP84+19)))</f>
        <v/>
      </c>
      <c r="W83" s="32" t="str">
        <f>IF($AP84+20&lt;$D$6,"",IF($AP84+20&gt;$K$6,"",($AP84+20)))</f>
        <v/>
      </c>
      <c r="X83" s="32" t="str">
        <f>IF($AP84+21&lt;$D$6,"",IF($AP84+21&gt;$K$6,"",($AP84+21)))</f>
        <v/>
      </c>
      <c r="Y83" s="32" t="str">
        <f>IF($AP84+22&lt;$D$6,"",IF($AP84+22&gt;$K$6,"",($AP84+22)))</f>
        <v/>
      </c>
      <c r="Z83" s="32" t="str">
        <f>IF($AP84+23&lt;$D$6,"",IF($AP84+23&gt;$K$6,"",($AP84+23)))</f>
        <v/>
      </c>
      <c r="AA83" s="32" t="str">
        <f>IF($AP84+24&lt;$D$6,"",IF($AP84+24&gt;$K$6,"",($AP84+24)))</f>
        <v/>
      </c>
      <c r="AB83" s="32" t="str">
        <f>IF($AP84+25&lt;$D$6,"",IF($AP84+25&gt;$K$6,"",($AP84+25)))</f>
        <v/>
      </c>
      <c r="AC83" s="32" t="str">
        <f>IF($AP84+26&lt;$D$6,"",IF($AP84+26&gt;$K$6,"",($AP84+26)))</f>
        <v/>
      </c>
      <c r="AD83" s="32" t="str">
        <f>IF($AP84+27&lt;$D$6,"",IF($AP84+27&gt;$K$6,"",($AP84+27)))</f>
        <v/>
      </c>
      <c r="AE83" s="32" t="str">
        <f>IF($AP84+28="","",IF(DAY($AP84+28)&lt;4,"",IF($AP84+28&lt;$D$6,"",IF($AP84+28&gt;$K$6,"",($AP84+28)))))</f>
        <v/>
      </c>
      <c r="AF83" s="32" t="str">
        <f>IF($AP84+29="","",IF(DAY($AP84+29)&lt;4,"",IF($AP84+29&lt;$D$6,"",IF($AP84+29&gt;$K$6,"",($AP84+29)))))</f>
        <v/>
      </c>
      <c r="AG83" s="32" t="str">
        <f>IF($AP84+30="","",IF(DAY($AP84+30)&lt;4,"",IF($AP84+30&lt;$D$6,"",IF($AP84+30&gt;$K$6,"",($AP84+30)))))</f>
        <v/>
      </c>
      <c r="AH83" s="109"/>
      <c r="AI83" s="110"/>
      <c r="AJ83" s="115"/>
      <c r="AK83" s="116"/>
      <c r="AP83" s="2">
        <v>1</v>
      </c>
    </row>
    <row r="84" spans="2:42" ht="13.5" customHeight="1" x14ac:dyDescent="0.15">
      <c r="B84" s="36" t="s">
        <v>3</v>
      </c>
      <c r="C84" s="14" t="str">
        <f>IF($AP84&lt;$D$6,"",IF($AP84&gt;$K$6,"",($AP84)))</f>
        <v/>
      </c>
      <c r="D84" s="14" t="str">
        <f>IF($AP84+1&lt;$D$6,"",IF($AP84+1&gt;$K$6,"",($AP84+1)))</f>
        <v/>
      </c>
      <c r="E84" s="14" t="str">
        <f>IF($AP84+2&lt;$D$6,"",IF($AP84+2&gt;$K$6,"",($AP84+2)))</f>
        <v/>
      </c>
      <c r="F84" s="14" t="str">
        <f>IF($AP84+3&lt;$D$6,"",IF($AP84+3&gt;$K$6,"",($AP84+3)))</f>
        <v/>
      </c>
      <c r="G84" s="14" t="str">
        <f>IF($AP84+4&lt;$D$6,"",IF($AP84+4&gt;$K$6,"",($AP84+4)))</f>
        <v/>
      </c>
      <c r="H84" s="14" t="str">
        <f>IF($AP84+5&lt;$D$6,"",IF($AP84+5&gt;$K$6,"",($AP84+5)))</f>
        <v/>
      </c>
      <c r="I84" s="14" t="str">
        <f>IF($AP84+6&lt;$D$6,"",IF($AP84+6&gt;$K$6,"",($AP84+6)))</f>
        <v/>
      </c>
      <c r="J84" s="14" t="str">
        <f>IF($AP84+7&lt;$D$6,"",IF($AP84+7&gt;$K$6,"",($AP84+7)))</f>
        <v/>
      </c>
      <c r="K84" s="14" t="str">
        <f>IF($AP84+8&lt;$D$6,"",IF($AP84+8&gt;$K$6,"",($AP84+8)))</f>
        <v/>
      </c>
      <c r="L84" s="14" t="str">
        <f>IF($AP84+9&lt;$D$6,"",IF($AP84+9&gt;$K$6,"",($AP84+9)))</f>
        <v/>
      </c>
      <c r="M84" s="14" t="str">
        <f>IF($AP84+10&lt;$D$6,"",IF($AP84+10&gt;$K$6,"",($AP84+10)))</f>
        <v/>
      </c>
      <c r="N84" s="14" t="str">
        <f>IF($AP84+11&lt;$D$6,"",IF($AP84+11&gt;$K$6,"",($AP84+11)))</f>
        <v/>
      </c>
      <c r="O84" s="14" t="str">
        <f>IF($AP84+12&lt;$D$6,"",IF($AP84+12&gt;$K$6,"",($AP84+12)))</f>
        <v/>
      </c>
      <c r="P84" s="14" t="str">
        <f>IF($AP84+13&lt;$D$6,"",IF($AP84+13&gt;$K$6,"",($AP84+13)))</f>
        <v/>
      </c>
      <c r="Q84" s="14" t="str">
        <f>IF($AP84+14&lt;$D$6,"",IF($AP84+14&gt;$K$6,"",($AP84+14)))</f>
        <v/>
      </c>
      <c r="R84" s="14" t="str">
        <f>IF($AP84+15&lt;$D$6,"",IF($AP84+15&gt;$K$6,"",($AP84+15)))</f>
        <v/>
      </c>
      <c r="S84" s="14" t="str">
        <f>IF($AP84+16&lt;$D$6,"",IF($AP84+16&gt;$K$6,"",($AP84+16)))</f>
        <v/>
      </c>
      <c r="T84" s="14" t="str">
        <f>IF($AP84+17&lt;$D$6,"",IF($AP84+17&gt;$K$6,"",($AP84+17)))</f>
        <v/>
      </c>
      <c r="U84" s="14" t="str">
        <f>IF($AP84+18&lt;$D$6,"",IF($AP84+18&gt;$K$6,"",($AP84+18)))</f>
        <v/>
      </c>
      <c r="V84" s="14" t="str">
        <f>IF($AP84+19&lt;$D$6,"",IF($AP84+19&gt;$K$6,"",($AP84+19)))</f>
        <v/>
      </c>
      <c r="W84" s="14" t="str">
        <f>IF($AP84+20&lt;$D$6,"",IF($AP84+20&gt;$K$6,"",($AP84+20)))</f>
        <v/>
      </c>
      <c r="X84" s="14" t="str">
        <f>IF($AP84+21&lt;$D$6,"",IF($AP84+21&gt;$K$6,"",($AP84+21)))</f>
        <v/>
      </c>
      <c r="Y84" s="14" t="str">
        <f>IF($AP84+22&lt;$D$6,"",IF($AP84+22&gt;$K$6,"",($AP84+22)))</f>
        <v/>
      </c>
      <c r="Z84" s="14" t="str">
        <f>IF($AP84+23&lt;$D$6,"",IF($AP84+23&gt;$K$6,"",($AP84+23)))</f>
        <v/>
      </c>
      <c r="AA84" s="14" t="str">
        <f>IF($AP84+24&lt;$D$6,"",IF($AP84+24&gt;$K$6,"",($AP84+24)))</f>
        <v/>
      </c>
      <c r="AB84" s="14" t="str">
        <f>IF($AP84+25&lt;$D$6,"",IF($AP84+25&gt;$K$6,"",($AP84+25)))</f>
        <v/>
      </c>
      <c r="AC84" s="14" t="str">
        <f>IF($AP84+26&lt;$D$6,"",IF($AP84+26&gt;$K$6,"",($AP84+26)))</f>
        <v/>
      </c>
      <c r="AD84" s="14" t="str">
        <f>IF($AP84+27&lt;$D$6,"",IF($AP84+27&gt;$K$6,"",($AP84+27)))</f>
        <v/>
      </c>
      <c r="AE84" s="14" t="str">
        <f>IF($AP84+28="","",IF(DAY($AP84+28)&lt;4,"",IF($AP84+28&lt;$D$6,"",IF($AP84+28&gt;$K$6,"",($AP84+28)))))</f>
        <v/>
      </c>
      <c r="AF84" s="14" t="str">
        <f>IF($AP84+29="","",IF(DAY($AP84+29)&lt;4,"",IF($AP84+29&lt;$D$6,"",IF($AP84+29&gt;$K$6,"",($AP84+29)))))</f>
        <v/>
      </c>
      <c r="AG84" s="14" t="str">
        <f>IF($AP84+30="","",IF(DAY($AP84+30)&lt;4,"",IF($AP84+30&lt;$D$6,"",IF($AP84+30&gt;$K$6,"",($AP84+30)))))</f>
        <v/>
      </c>
      <c r="AH84" s="120" t="s">
        <v>5</v>
      </c>
      <c r="AI84" s="122" t="s">
        <v>46</v>
      </c>
      <c r="AJ84" s="124" t="s">
        <v>5</v>
      </c>
      <c r="AK84" s="125" t="s">
        <v>46</v>
      </c>
      <c r="AP84" s="26">
        <f>DATE(AP81,AP82,AP83)</f>
        <v>46692</v>
      </c>
    </row>
    <row r="85" spans="2:42" ht="28.5" customHeight="1" x14ac:dyDescent="0.15">
      <c r="B85" s="126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21"/>
      <c r="AI85" s="123"/>
      <c r="AJ85" s="124"/>
      <c r="AK85" s="125"/>
    </row>
    <row r="86" spans="2:42" s="20" customFormat="1" ht="28.5" customHeight="1" thickBot="1" x14ac:dyDescent="0.2">
      <c r="B86" s="127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21"/>
      <c r="AI86" s="123"/>
      <c r="AJ86" s="124"/>
      <c r="AK86" s="12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128" t="str">
        <f>IF(AH87=0,"",AH88/AH87)</f>
        <v/>
      </c>
      <c r="AJ87" s="73">
        <f>AJ78+AH87</f>
        <v>0</v>
      </c>
      <c r="AK87" s="130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129"/>
      <c r="AJ88" s="25">
        <f>AJ79+AH88</f>
        <v>0</v>
      </c>
      <c r="AK88" s="131"/>
      <c r="AM88" s="33"/>
      <c r="AN88" s="33"/>
    </row>
  </sheetData>
  <mergeCells count="108"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</mergeCells>
  <phoneticPr fontId="1"/>
  <conditionalFormatting sqref="C11:AG16">
    <cfRule type="expression" dxfId="53" priority="17">
      <formula>WEEKDAY(C$11)=1</formula>
    </cfRule>
    <cfRule type="expression" dxfId="52" priority="18">
      <formula>WEEKDAY(C$11)=7</formula>
    </cfRule>
  </conditionalFormatting>
  <conditionalFormatting sqref="C20:AG25">
    <cfRule type="expression" dxfId="51" priority="15">
      <formula>WEEKDAY(C$20)=7</formula>
    </cfRule>
    <cfRule type="expression" dxfId="50" priority="16">
      <formula>WEEKDAY(C$20)=1</formula>
    </cfRule>
  </conditionalFormatting>
  <conditionalFormatting sqref="C29:AG34">
    <cfRule type="expression" dxfId="49" priority="13">
      <formula>WEEKDAY(C$29)=7</formula>
    </cfRule>
    <cfRule type="expression" dxfId="48" priority="14">
      <formula>WEEKDAY(C$29)=1</formula>
    </cfRule>
  </conditionalFormatting>
  <conditionalFormatting sqref="C38:AG43">
    <cfRule type="expression" dxfId="47" priority="11">
      <formula>WEEKDAY(C$38)=7</formula>
    </cfRule>
    <cfRule type="expression" dxfId="46" priority="12">
      <formula>WEEKDAY(C$38)=1</formula>
    </cfRule>
  </conditionalFormatting>
  <conditionalFormatting sqref="C47:AG52">
    <cfRule type="expression" dxfId="45" priority="9">
      <formula>WEEKDAY(C$47)=7</formula>
    </cfRule>
    <cfRule type="expression" dxfId="44" priority="10">
      <formula>WEEKDAY(C$47)=1</formula>
    </cfRule>
  </conditionalFormatting>
  <conditionalFormatting sqref="C56:AG61">
    <cfRule type="expression" dxfId="43" priority="7">
      <formula>WEEKDAY(C$56)=7</formula>
    </cfRule>
    <cfRule type="expression" dxfId="42" priority="8">
      <formula>WEEKDAY(C$56)=1</formula>
    </cfRule>
  </conditionalFormatting>
  <conditionalFormatting sqref="C65:AG70">
    <cfRule type="expression" dxfId="41" priority="5">
      <formula>WEEKDAY(C$65)=7</formula>
    </cfRule>
    <cfRule type="expression" dxfId="40" priority="6">
      <formula>WEEKDAY(C$65)=1</formula>
    </cfRule>
  </conditionalFormatting>
  <conditionalFormatting sqref="C74:AG79">
    <cfRule type="expression" dxfId="39" priority="3">
      <formula>WEEKDAY(C$74)=7</formula>
    </cfRule>
    <cfRule type="expression" dxfId="38" priority="4">
      <formula>WEEKDAY(C$74)=1</formula>
    </cfRule>
  </conditionalFormatting>
  <conditionalFormatting sqref="C83:AG88">
    <cfRule type="expression" dxfId="37" priority="1">
      <formula>WEEKDAY(C$74)=7</formula>
    </cfRule>
    <cfRule type="expression" dxfId="36" priority="2">
      <formula>WEEKDAY(C$74)=1</formula>
    </cfRule>
  </conditionalFormatting>
  <dataValidations count="2">
    <dataValidation type="list" allowBlank="1" showInputMessage="1" showErrorMessage="1" sqref="C69:AG70 C15:AG16 C24:AG25 C60:AG61 C51:AG52 C42:AG43 C33:AG34 C78:AG79 C87:AG88" xr:uid="{AFCCBD84-5C57-4B70-A025-6D9E63B557D7}">
      <formula1>"●,〇,×"</formula1>
    </dataValidation>
    <dataValidation type="list" allowBlank="1" showInputMessage="1" showErrorMessage="1" sqref="C68:AG68 C14:AG14 C23:AG23 C59:AG59 C32:AG32 C41:AG41 C50:AG50 C77:AG77 C86:AG86" xr:uid="{E0F64457-F5D0-4D4A-9A7C-3F22E4B0DE2D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5606-ECBD-4165-AECA-8EBA4E09CFE5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92">
        <f>No.5!AJ1+1</f>
        <v>6</v>
      </c>
      <c r="AK1" s="92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78"/>
      <c r="AK3" s="78"/>
    </row>
    <row r="4" spans="1:42" ht="20.25" customHeight="1" x14ac:dyDescent="0.15">
      <c r="B4" s="93" t="s">
        <v>42</v>
      </c>
      <c r="C4" s="94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02" t="s">
        <v>31</v>
      </c>
      <c r="AJ4" s="103"/>
      <c r="AK4" s="104"/>
    </row>
    <row r="5" spans="1:42" ht="20.25" customHeight="1" x14ac:dyDescent="0.15">
      <c r="B5" s="83" t="s">
        <v>40</v>
      </c>
      <c r="C5" s="84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87" t="s">
        <v>39</v>
      </c>
      <c r="C6" s="88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75"/>
      <c r="C7" s="75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1" t="str">
        <f>IF(AP12&gt;$K$6,"",YEAR(AP12))</f>
        <v/>
      </c>
      <c r="R9" s="91"/>
      <c r="S9" s="91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5" t="s">
        <v>7</v>
      </c>
      <c r="AI9" s="106"/>
      <c r="AJ9" s="111" t="s">
        <v>6</v>
      </c>
      <c r="AK9" s="112"/>
      <c r="AO9" s="26">
        <f>No.5!AP84+31</f>
        <v>46723</v>
      </c>
      <c r="AP9" s="2">
        <f>YEAR(AO9)</f>
        <v>2027</v>
      </c>
    </row>
    <row r="10" spans="1:42" ht="13.5" customHeight="1" x14ac:dyDescent="0.15">
      <c r="B10" s="35" t="s">
        <v>0</v>
      </c>
      <c r="C10" s="117" t="str">
        <f>IF(AP12&gt;$K$6,"",MONTH(AP12))</f>
        <v/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107"/>
      <c r="AI10" s="108"/>
      <c r="AJ10" s="113"/>
      <c r="AK10" s="114"/>
      <c r="AP10" s="2">
        <f>MONTH(AO9)</f>
        <v>12</v>
      </c>
    </row>
    <row r="11" spans="1:42" x14ac:dyDescent="0.15">
      <c r="B11" s="36" t="s">
        <v>1</v>
      </c>
      <c r="C11" s="32" t="str">
        <f>IF($AP12&lt;$D$6,"",IF($AP12&gt;$K$6,"",($AP12)))</f>
        <v/>
      </c>
      <c r="D11" s="32" t="str">
        <f>IF($AP12+1&lt;$D$6,"",IF($AP12+1&gt;$K$6,"",($AP12+1)))</f>
        <v/>
      </c>
      <c r="E11" s="32" t="str">
        <f>IF($AP12+2&lt;$D$6,"",IF($AP12+2&gt;$K$6,"",($AP12+2)))</f>
        <v/>
      </c>
      <c r="F11" s="32" t="str">
        <f>IF($AP12+3&lt;$D$6,"",IF($AP12+3&gt;$K$6,"",($AP12+3)))</f>
        <v/>
      </c>
      <c r="G11" s="32" t="str">
        <f>IF($AP12+4&lt;$D$6,"",IF($AP12+4&gt;$K$6,"",($AP12+4)))</f>
        <v/>
      </c>
      <c r="H11" s="32" t="str">
        <f>IF($AP12+5&lt;$D$6,"",IF($AP12+5&gt;$K$6,"",($AP12+5)))</f>
        <v/>
      </c>
      <c r="I11" s="32" t="str">
        <f>IF($AP12+6&lt;$D$6,"",IF($AP12+6&gt;$K$6,"",($AP12+6)))</f>
        <v/>
      </c>
      <c r="J11" s="32" t="str">
        <f>IF($AP12+7&lt;$D$6,"",IF($AP12+7&gt;$K$6,"",($AP12+7)))</f>
        <v/>
      </c>
      <c r="K11" s="32" t="str">
        <f>IF($AP12+8&lt;$D$6,"",IF($AP12+8&gt;$K$6,"",($AP12+8)))</f>
        <v/>
      </c>
      <c r="L11" s="32" t="str">
        <f>IF($AP12+9&lt;$D$6,"",IF($AP12+9&gt;$K$6,"",($AP12+9)))</f>
        <v/>
      </c>
      <c r="M11" s="32" t="str">
        <f>IF($AP12+10&lt;$D$6,"",IF($AP12+10&gt;$K$6,"",($AP12+10)))</f>
        <v/>
      </c>
      <c r="N11" s="32" t="str">
        <f>IF($AP12+11&lt;$D$6,"",IF($AP12+11&gt;$K$6,"",($AP12+11)))</f>
        <v/>
      </c>
      <c r="O11" s="32" t="str">
        <f>IF($AP12+12&lt;$D$6,"",IF($AP12+12&gt;$K$6,"",($AP12+12)))</f>
        <v/>
      </c>
      <c r="P11" s="32" t="str">
        <f>IF($AP12+13&lt;$D$6,"",IF($AP12+13&gt;$K$6,"",($AP12+13)))</f>
        <v/>
      </c>
      <c r="Q11" s="32" t="str">
        <f>IF($AP12+14&lt;$D$6,"",IF($AP12+14&gt;$K$6,"",($AP12+14)))</f>
        <v/>
      </c>
      <c r="R11" s="32" t="str">
        <f>IF($AP12+15&lt;$D$6,"",IF($AP12+15&gt;$K$6,"",($AP12+15)))</f>
        <v/>
      </c>
      <c r="S11" s="32" t="str">
        <f>IF($AP12+16&lt;$D$6,"",IF($AP12+16&gt;$K$6,"",($AP12+16)))</f>
        <v/>
      </c>
      <c r="T11" s="32" t="str">
        <f>IF($AP12+17&lt;$D$6,"",IF($AP12+17&gt;$K$6,"",($AP12+17)))</f>
        <v/>
      </c>
      <c r="U11" s="32" t="str">
        <f>IF($AP12+18&lt;$D$6,"",IF($AP12+18&gt;$K$6,"",($AP12+18)))</f>
        <v/>
      </c>
      <c r="V11" s="32" t="str">
        <f>IF($AP12+19&lt;$D$6,"",IF($AP12+19&gt;$K$6,"",($AP12+19)))</f>
        <v/>
      </c>
      <c r="W11" s="32" t="str">
        <f>IF($AP12+20&lt;$D$6,"",IF($AP12+20&gt;$K$6,"",($AP12+20)))</f>
        <v/>
      </c>
      <c r="X11" s="32" t="str">
        <f>IF($AP12+21&lt;$D$6,"",IF($AP12+21&gt;$K$6,"",($AP12+21)))</f>
        <v/>
      </c>
      <c r="Y11" s="32" t="str">
        <f>IF($AP12+22&lt;$D$6,"",IF($AP12+22&gt;$K$6,"",($AP12+22)))</f>
        <v/>
      </c>
      <c r="Z11" s="32" t="str">
        <f>IF($AP12+23&lt;$D$6,"",IF($AP12+23&gt;$K$6,"",($AP12+23)))</f>
        <v/>
      </c>
      <c r="AA11" s="32" t="str">
        <f>IF($AP12+24&lt;$D$6,"",IF($AP12+24&gt;$K$6,"",($AP12+24)))</f>
        <v/>
      </c>
      <c r="AB11" s="32" t="str">
        <f>IF($AP12+25&lt;$D$6,"",IF($AP12+25&gt;$K$6,"",($AP12+25)))</f>
        <v/>
      </c>
      <c r="AC11" s="32" t="str">
        <f>IF($AP12+26&lt;$D$6,"",IF($AP12+26&gt;$K$6,"",($AP12+26)))</f>
        <v/>
      </c>
      <c r="AD11" s="32" t="str">
        <f>IF($AP12+27&lt;$D$6,"",IF($AP12+27&gt;$K$6,"",($AP12+27)))</f>
        <v/>
      </c>
      <c r="AE11" s="32" t="str">
        <f>IF($AP12+28="","",IF(DAY($AP12+28)&lt;4,"",IF($AP12+28&lt;$D$6,"",IF($AP12+28&gt;$K$6,"",($AP12+28)))))</f>
        <v/>
      </c>
      <c r="AF11" s="32" t="str">
        <f>IF($AP12+29="","",IF(DAY($AP12+29)&lt;4,"",IF($AP12+29&lt;$D$6,"",IF($AP12+29&gt;$K$6,"",($AP12+29)))))</f>
        <v/>
      </c>
      <c r="AG11" s="32" t="str">
        <f>IF($AP12+30="","",IF(DAY($AP12+30)&lt;4,"",IF($AP12+30&lt;$D$6,"",IF($AP12+30&gt;$K$6,"",($AP12+30)))))</f>
        <v/>
      </c>
      <c r="AH11" s="109"/>
      <c r="AI11" s="110"/>
      <c r="AJ11" s="115"/>
      <c r="AK11" s="116"/>
      <c r="AP11" s="2">
        <v>1</v>
      </c>
    </row>
    <row r="12" spans="1:42" ht="13.5" customHeight="1" x14ac:dyDescent="0.15">
      <c r="B12" s="36" t="s">
        <v>3</v>
      </c>
      <c r="C12" s="14" t="str">
        <f>IF($AP12&lt;$D$6,"",IF($AP12&gt;$K$6,"",($AP12)))</f>
        <v/>
      </c>
      <c r="D12" s="14" t="str">
        <f>IF($AP12+1&lt;$D$6,"",IF($AP12+1&gt;$K$6,"",($AP12+1)))</f>
        <v/>
      </c>
      <c r="E12" s="14" t="str">
        <f>IF($AP12+2&lt;$D$6,"",IF($AP12+2&gt;$K$6,"",($AP12+2)))</f>
        <v/>
      </c>
      <c r="F12" s="14" t="str">
        <f>IF($AP12+3&lt;$D$6,"",IF($AP12+3&gt;$K$6,"",($AP12+3)))</f>
        <v/>
      </c>
      <c r="G12" s="14" t="str">
        <f>IF($AP12+4&lt;$D$6,"",IF($AP12+4&gt;$K$6,"",($AP12+4)))</f>
        <v/>
      </c>
      <c r="H12" s="14" t="str">
        <f>IF($AP12+5&lt;$D$6,"",IF($AP12+5&gt;$K$6,"",($AP12+5)))</f>
        <v/>
      </c>
      <c r="I12" s="14" t="str">
        <f>IF($AP12+6&lt;$D$6,"",IF($AP12+6&gt;$K$6,"",($AP12+6)))</f>
        <v/>
      </c>
      <c r="J12" s="14" t="str">
        <f>IF($AP12+7&lt;$D$6,"",IF($AP12+7&gt;$K$6,"",($AP12+7)))</f>
        <v/>
      </c>
      <c r="K12" s="14" t="str">
        <f>IF($AP12+8&lt;$D$6,"",IF($AP12+8&gt;$K$6,"",($AP12+8)))</f>
        <v/>
      </c>
      <c r="L12" s="14" t="str">
        <f>IF($AP12+9&lt;$D$6,"",IF($AP12+9&gt;$K$6,"",($AP12+9)))</f>
        <v/>
      </c>
      <c r="M12" s="14" t="str">
        <f>IF($AP12+10&lt;$D$6,"",IF($AP12+10&gt;$K$6,"",($AP12+10)))</f>
        <v/>
      </c>
      <c r="N12" s="14" t="str">
        <f>IF($AP12+11&lt;$D$6,"",IF($AP12+11&gt;$K$6,"",($AP12+11)))</f>
        <v/>
      </c>
      <c r="O12" s="14" t="str">
        <f>IF($AP12+12&lt;$D$6,"",IF($AP12+12&gt;$K$6,"",($AP12+12)))</f>
        <v/>
      </c>
      <c r="P12" s="14" t="str">
        <f>IF($AP12+13&lt;$D$6,"",IF($AP12+13&gt;$K$6,"",($AP12+13)))</f>
        <v/>
      </c>
      <c r="Q12" s="14" t="str">
        <f>IF($AP12+14&lt;$D$6,"",IF($AP12+14&gt;$K$6,"",($AP12+14)))</f>
        <v/>
      </c>
      <c r="R12" s="14" t="str">
        <f>IF($AP12+15&lt;$D$6,"",IF($AP12+15&gt;$K$6,"",($AP12+15)))</f>
        <v/>
      </c>
      <c r="S12" s="14" t="str">
        <f>IF($AP12+16&lt;$D$6,"",IF($AP12+16&gt;$K$6,"",($AP12+16)))</f>
        <v/>
      </c>
      <c r="T12" s="14" t="str">
        <f>IF($AP12+17&lt;$D$6,"",IF($AP12+17&gt;$K$6,"",($AP12+17)))</f>
        <v/>
      </c>
      <c r="U12" s="14" t="str">
        <f>IF($AP12+18&lt;$D$6,"",IF($AP12+18&gt;$K$6,"",($AP12+18)))</f>
        <v/>
      </c>
      <c r="V12" s="14" t="str">
        <f>IF($AP12+19&lt;$D$6,"",IF($AP12+19&gt;$K$6,"",($AP12+19)))</f>
        <v/>
      </c>
      <c r="W12" s="14" t="str">
        <f>IF($AP12+20&lt;$D$6,"",IF($AP12+20&gt;$K$6,"",($AP12+20)))</f>
        <v/>
      </c>
      <c r="X12" s="14" t="str">
        <f>IF($AP12+21&lt;$D$6,"",IF($AP12+21&gt;$K$6,"",($AP12+21)))</f>
        <v/>
      </c>
      <c r="Y12" s="14" t="str">
        <f>IF($AP12+22&lt;$D$6,"",IF($AP12+22&gt;$K$6,"",($AP12+22)))</f>
        <v/>
      </c>
      <c r="Z12" s="14" t="str">
        <f>IF($AP12+23&lt;$D$6,"",IF($AP12+23&gt;$K$6,"",($AP12+23)))</f>
        <v/>
      </c>
      <c r="AA12" s="14" t="str">
        <f>IF($AP12+24&lt;$D$6,"",IF($AP12+24&gt;$K$6,"",($AP12+24)))</f>
        <v/>
      </c>
      <c r="AB12" s="14" t="str">
        <f>IF($AP12+25&lt;$D$6,"",IF($AP12+25&gt;$K$6,"",($AP12+25)))</f>
        <v/>
      </c>
      <c r="AC12" s="14" t="str">
        <f>IF($AP12+26&lt;$D$6,"",IF($AP12+26&gt;$K$6,"",($AP12+26)))</f>
        <v/>
      </c>
      <c r="AD12" s="14" t="str">
        <f>IF($AP12+27&lt;$D$6,"",IF($AP12+27&gt;$K$6,"",($AP12+27)))</f>
        <v/>
      </c>
      <c r="AE12" s="14" t="str">
        <f>IF($AP12+28="","",IF(DAY($AP12+28)&lt;4,"",IF($AP12+28&lt;$D$6,"",IF($AP12+28&gt;$K$6,"",($AP12+28)))))</f>
        <v/>
      </c>
      <c r="AF12" s="14" t="str">
        <f>IF($AP12+29="","",IF(DAY($AP12+29)&lt;4,"",IF($AP12+29&lt;$D$6,"",IF($AP12+29&gt;$K$6,"",($AP12+29)))))</f>
        <v/>
      </c>
      <c r="AG12" s="14" t="str">
        <f>IF($AP12+30="","",IF(DAY($AP12+30)&lt;4,"",IF($AP12+30&lt;$D$6,"",IF($AP12+30&gt;$K$6,"",($AP12+30)))))</f>
        <v/>
      </c>
      <c r="AH12" s="120" t="s">
        <v>5</v>
      </c>
      <c r="AI12" s="122" t="s">
        <v>46</v>
      </c>
      <c r="AJ12" s="124" t="s">
        <v>5</v>
      </c>
      <c r="AK12" s="125" t="s">
        <v>46</v>
      </c>
      <c r="AP12" s="26">
        <f>DATE(AP9,AP10,AP11)</f>
        <v>46722</v>
      </c>
    </row>
    <row r="13" spans="1:42" ht="28.5" customHeight="1" x14ac:dyDescent="0.15">
      <c r="B13" s="126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21"/>
      <c r="AI13" s="123"/>
      <c r="AJ13" s="124"/>
      <c r="AK13" s="125"/>
    </row>
    <row r="14" spans="1:42" s="20" customFormat="1" ht="28.5" customHeight="1" thickBot="1" x14ac:dyDescent="0.2">
      <c r="B14" s="127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21"/>
      <c r="AI14" s="123"/>
      <c r="AJ14" s="124"/>
      <c r="AK14" s="12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128" t="str">
        <f>IF(AH15=0,"",AH16/AH15)</f>
        <v/>
      </c>
      <c r="AJ15" s="73">
        <f>AH15+No.5!AJ87</f>
        <v>0</v>
      </c>
      <c r="AK15" s="130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129"/>
      <c r="AJ16" s="25">
        <f>AH16+No.5!AJ88</f>
        <v>0</v>
      </c>
      <c r="AK16" s="131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91" t="str">
        <f>IF(AP21&gt;$K$6,"",YEAR(AP21))</f>
        <v/>
      </c>
      <c r="R18" s="91"/>
      <c r="S18" s="9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5" t="s">
        <v>7</v>
      </c>
      <c r="AI18" s="106"/>
      <c r="AJ18" s="111" t="s">
        <v>6</v>
      </c>
      <c r="AK18" s="112"/>
      <c r="AO18" s="26">
        <f>AP12+31</f>
        <v>46753</v>
      </c>
      <c r="AP18" s="2">
        <f>YEAR(AO18)</f>
        <v>2028</v>
      </c>
    </row>
    <row r="19" spans="2:42" x14ac:dyDescent="0.15">
      <c r="B19" s="35" t="s">
        <v>0</v>
      </c>
      <c r="C19" s="117" t="str">
        <f>IF(AP21&gt;$K$6,"",MONTH(AP21))</f>
        <v/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  <c r="AH19" s="107"/>
      <c r="AI19" s="108"/>
      <c r="AJ19" s="113"/>
      <c r="AK19" s="114"/>
      <c r="AP19" s="2">
        <f>MONTH(AO18)</f>
        <v>1</v>
      </c>
    </row>
    <row r="20" spans="2:42" x14ac:dyDescent="0.15">
      <c r="B20" s="36" t="s">
        <v>1</v>
      </c>
      <c r="C20" s="32" t="str">
        <f>IF($AP21&lt;$D$6,"",IF($AP21&gt;$K$6,"",($AP21)))</f>
        <v/>
      </c>
      <c r="D20" s="32" t="str">
        <f>IF($AP21+1&lt;$D$6,"",IF($AP21+1&gt;$K$6,"",($AP21+1)))</f>
        <v/>
      </c>
      <c r="E20" s="32" t="str">
        <f>IF($AP21+2&lt;$D$6,"",IF($AP21+2&gt;$K$6,"",($AP21+2)))</f>
        <v/>
      </c>
      <c r="F20" s="32" t="str">
        <f>IF($AP21+3&lt;$D$6,"",IF($AP21+3&gt;$K$6,"",($AP21+3)))</f>
        <v/>
      </c>
      <c r="G20" s="32" t="str">
        <f>IF($AP21+4&lt;$D$6,"",IF($AP21+4&gt;$K$6,"",($AP21+4)))</f>
        <v/>
      </c>
      <c r="H20" s="32" t="str">
        <f>IF($AP21+5&lt;$D$6,"",IF($AP21+5&gt;$K$6,"",($AP21+5)))</f>
        <v/>
      </c>
      <c r="I20" s="32" t="str">
        <f>IF($AP21+6&lt;$D$6,"",IF($AP21+6&gt;$K$6,"",($AP21+6)))</f>
        <v/>
      </c>
      <c r="J20" s="32" t="str">
        <f>IF($AP21+7&lt;$D$6,"",IF($AP21+7&gt;$K$6,"",($AP21+7)))</f>
        <v/>
      </c>
      <c r="K20" s="32" t="str">
        <f>IF($AP21+8&lt;$D$6,"",IF($AP21+8&gt;$K$6,"",($AP21+8)))</f>
        <v/>
      </c>
      <c r="L20" s="32" t="str">
        <f>IF($AP21+9&lt;$D$6,"",IF($AP21+9&gt;$K$6,"",($AP21+9)))</f>
        <v/>
      </c>
      <c r="M20" s="32" t="str">
        <f>IF($AP21+10&lt;$D$6,"",IF($AP21+10&gt;$K$6,"",($AP21+10)))</f>
        <v/>
      </c>
      <c r="N20" s="32" t="str">
        <f>IF($AP21+11&lt;$D$6,"",IF($AP21+11&gt;$K$6,"",($AP21+11)))</f>
        <v/>
      </c>
      <c r="O20" s="32" t="str">
        <f>IF($AP21+12&lt;$D$6,"",IF($AP21+12&gt;$K$6,"",($AP21+12)))</f>
        <v/>
      </c>
      <c r="P20" s="32" t="str">
        <f>IF($AP21+13&lt;$D$6,"",IF($AP21+13&gt;$K$6,"",($AP21+13)))</f>
        <v/>
      </c>
      <c r="Q20" s="32" t="str">
        <f>IF($AP21+14&lt;$D$6,"",IF($AP21+14&gt;$K$6,"",($AP21+14)))</f>
        <v/>
      </c>
      <c r="R20" s="32" t="str">
        <f>IF($AP21+15&lt;$D$6,"",IF($AP21+15&gt;$K$6,"",($AP21+15)))</f>
        <v/>
      </c>
      <c r="S20" s="32" t="str">
        <f>IF($AP21+16&lt;$D$6,"",IF($AP21+16&gt;$K$6,"",($AP21+16)))</f>
        <v/>
      </c>
      <c r="T20" s="32" t="str">
        <f>IF($AP21+17&lt;$D$6,"",IF($AP21+17&gt;$K$6,"",($AP21+17)))</f>
        <v/>
      </c>
      <c r="U20" s="32" t="str">
        <f>IF($AP21+18&lt;$D$6,"",IF($AP21+18&gt;$K$6,"",($AP21+18)))</f>
        <v/>
      </c>
      <c r="V20" s="32" t="str">
        <f>IF($AP21+19&lt;$D$6,"",IF($AP21+19&gt;$K$6,"",($AP21+19)))</f>
        <v/>
      </c>
      <c r="W20" s="32" t="str">
        <f>IF($AP21+20&lt;$D$6,"",IF($AP21+20&gt;$K$6,"",($AP21+20)))</f>
        <v/>
      </c>
      <c r="X20" s="32" t="str">
        <f>IF($AP21+21&lt;$D$6,"",IF($AP21+21&gt;$K$6,"",($AP21+21)))</f>
        <v/>
      </c>
      <c r="Y20" s="32" t="str">
        <f>IF($AP21+22&lt;$D$6,"",IF($AP21+22&gt;$K$6,"",($AP21+22)))</f>
        <v/>
      </c>
      <c r="Z20" s="32" t="str">
        <f>IF($AP21+23&lt;$D$6,"",IF($AP21+23&gt;$K$6,"",($AP21+23)))</f>
        <v/>
      </c>
      <c r="AA20" s="32" t="str">
        <f>IF($AP21+24&lt;$D$6,"",IF($AP21+24&gt;$K$6,"",($AP21+24)))</f>
        <v/>
      </c>
      <c r="AB20" s="32" t="str">
        <f>IF($AP21+25&lt;$D$6,"",IF($AP21+25&gt;$K$6,"",($AP21+25)))</f>
        <v/>
      </c>
      <c r="AC20" s="32" t="str">
        <f>IF($AP21+26&lt;$D$6,"",IF($AP21+26&gt;$K$6,"",($AP21+26)))</f>
        <v/>
      </c>
      <c r="AD20" s="32" t="str">
        <f>IF($AP21+27&lt;$D$6,"",IF($AP21+27&gt;$K$6,"",($AP21+27)))</f>
        <v/>
      </c>
      <c r="AE20" s="32" t="str">
        <f>IF($AP21+28="","",IF(DAY($AP21+28)&lt;4,"",IF($AP21+28&lt;$D$6,"",IF($AP21+28&gt;$K$6,"",($AP21+28)))))</f>
        <v/>
      </c>
      <c r="AF20" s="32" t="str">
        <f>IF($AP21+29="","",IF(DAY($AP21+29)&lt;4,"",IF($AP21+29&lt;$D$6,"",IF($AP21+29&gt;$K$6,"",($AP21+29)))))</f>
        <v/>
      </c>
      <c r="AG20" s="32" t="str">
        <f>IF($AP21+30="","",IF(DAY($AP21+30)&lt;4,"",IF($AP21+30&lt;$D$6,"",IF($AP21+30&gt;$K$6,"",($AP21+30)))))</f>
        <v/>
      </c>
      <c r="AH20" s="109"/>
      <c r="AI20" s="110"/>
      <c r="AJ20" s="115"/>
      <c r="AK20" s="116"/>
      <c r="AP20" s="2">
        <v>1</v>
      </c>
    </row>
    <row r="21" spans="2:42" ht="13.5" customHeight="1" x14ac:dyDescent="0.15">
      <c r="B21" s="36" t="s">
        <v>3</v>
      </c>
      <c r="C21" s="14" t="str">
        <f>IF($AP21&lt;$D$6,"",IF($AP21&gt;$K$6,"",($AP21)))</f>
        <v/>
      </c>
      <c r="D21" s="14" t="str">
        <f>IF($AP21+1&lt;$D$6,"",IF($AP21+1&gt;$K$6,"",($AP21+1)))</f>
        <v/>
      </c>
      <c r="E21" s="14" t="str">
        <f>IF($AP21+2&lt;$D$6,"",IF($AP21+2&gt;$K$6,"",($AP21+2)))</f>
        <v/>
      </c>
      <c r="F21" s="14" t="str">
        <f>IF($AP21+3&lt;$D$6,"",IF($AP21+3&gt;$K$6,"",($AP21+3)))</f>
        <v/>
      </c>
      <c r="G21" s="14" t="str">
        <f>IF($AP21+4&lt;$D$6,"",IF($AP21+4&gt;$K$6,"",($AP21+4)))</f>
        <v/>
      </c>
      <c r="H21" s="14" t="str">
        <f>IF($AP21+5&lt;$D$6,"",IF($AP21+5&gt;$K$6,"",($AP21+5)))</f>
        <v/>
      </c>
      <c r="I21" s="14" t="str">
        <f>IF($AP21+6&lt;$D$6,"",IF($AP21+6&gt;$K$6,"",($AP21+6)))</f>
        <v/>
      </c>
      <c r="J21" s="14" t="str">
        <f>IF($AP21+7&lt;$D$6,"",IF($AP21+7&gt;$K$6,"",($AP21+7)))</f>
        <v/>
      </c>
      <c r="K21" s="14" t="str">
        <f>IF($AP21+8&lt;$D$6,"",IF($AP21+8&gt;$K$6,"",($AP21+8)))</f>
        <v/>
      </c>
      <c r="L21" s="14" t="str">
        <f>IF($AP21+9&lt;$D$6,"",IF($AP21+9&gt;$K$6,"",($AP21+9)))</f>
        <v/>
      </c>
      <c r="M21" s="14" t="str">
        <f>IF($AP21+10&lt;$D$6,"",IF($AP21+10&gt;$K$6,"",($AP21+10)))</f>
        <v/>
      </c>
      <c r="N21" s="14" t="str">
        <f>IF($AP21+11&lt;$D$6,"",IF($AP21+11&gt;$K$6,"",($AP21+11)))</f>
        <v/>
      </c>
      <c r="O21" s="14" t="str">
        <f>IF($AP21+12&lt;$D$6,"",IF($AP21+12&gt;$K$6,"",($AP21+12)))</f>
        <v/>
      </c>
      <c r="P21" s="14" t="str">
        <f>IF($AP21+13&lt;$D$6,"",IF($AP21+13&gt;$K$6,"",($AP21+13)))</f>
        <v/>
      </c>
      <c r="Q21" s="14" t="str">
        <f>IF($AP21+14&lt;$D$6,"",IF($AP21+14&gt;$K$6,"",($AP21+14)))</f>
        <v/>
      </c>
      <c r="R21" s="14" t="str">
        <f>IF($AP21+15&lt;$D$6,"",IF($AP21+15&gt;$K$6,"",($AP21+15)))</f>
        <v/>
      </c>
      <c r="S21" s="14" t="str">
        <f>IF($AP21+16&lt;$D$6,"",IF($AP21+16&gt;$K$6,"",($AP21+16)))</f>
        <v/>
      </c>
      <c r="T21" s="14" t="str">
        <f>IF($AP21+17&lt;$D$6,"",IF($AP21+17&gt;$K$6,"",($AP21+17)))</f>
        <v/>
      </c>
      <c r="U21" s="14" t="str">
        <f>IF($AP21+18&lt;$D$6,"",IF($AP21+18&gt;$K$6,"",($AP21+18)))</f>
        <v/>
      </c>
      <c r="V21" s="14" t="str">
        <f>IF($AP21+19&lt;$D$6,"",IF($AP21+19&gt;$K$6,"",($AP21+19)))</f>
        <v/>
      </c>
      <c r="W21" s="14" t="str">
        <f>IF($AP21+20&lt;$D$6,"",IF($AP21+20&gt;$K$6,"",($AP21+20)))</f>
        <v/>
      </c>
      <c r="X21" s="14" t="str">
        <f>IF($AP21+21&lt;$D$6,"",IF($AP21+21&gt;$K$6,"",($AP21+21)))</f>
        <v/>
      </c>
      <c r="Y21" s="14" t="str">
        <f>IF($AP21+22&lt;$D$6,"",IF($AP21+22&gt;$K$6,"",($AP21+22)))</f>
        <v/>
      </c>
      <c r="Z21" s="14" t="str">
        <f>IF($AP21+23&lt;$D$6,"",IF($AP21+23&gt;$K$6,"",($AP21+23)))</f>
        <v/>
      </c>
      <c r="AA21" s="14" t="str">
        <f>IF($AP21+24&lt;$D$6,"",IF($AP21+24&gt;$K$6,"",($AP21+24)))</f>
        <v/>
      </c>
      <c r="AB21" s="14" t="str">
        <f>IF($AP21+25&lt;$D$6,"",IF($AP21+25&gt;$K$6,"",($AP21+25)))</f>
        <v/>
      </c>
      <c r="AC21" s="14" t="str">
        <f>IF($AP21+26&lt;$D$6,"",IF($AP21+26&gt;$K$6,"",($AP21+26)))</f>
        <v/>
      </c>
      <c r="AD21" s="14" t="str">
        <f>IF($AP21+27&lt;$D$6,"",IF($AP21+27&gt;$K$6,"",($AP21+27)))</f>
        <v/>
      </c>
      <c r="AE21" s="14" t="str">
        <f>IF($AP21+28="","",IF(DAY($AP21+28)&lt;4,"",IF($AP21+28&lt;$D$6,"",IF($AP21+28&gt;$K$6,"",($AP21+28)))))</f>
        <v/>
      </c>
      <c r="AF21" s="14" t="str">
        <f>IF($AP21+29="","",IF(DAY($AP21+29)&lt;4,"",IF($AP21+29&lt;$D$6,"",IF($AP21+29&gt;$K$6,"",($AP21+29)))))</f>
        <v/>
      </c>
      <c r="AG21" s="14" t="str">
        <f>IF($AP21+30="","",IF(DAY($AP21+30)&lt;4,"",IF($AP21+30&lt;$D$6,"",IF($AP21+30&gt;$K$6,"",($AP21+30)))))</f>
        <v/>
      </c>
      <c r="AH21" s="120" t="s">
        <v>5</v>
      </c>
      <c r="AI21" s="122" t="s">
        <v>46</v>
      </c>
      <c r="AJ21" s="124" t="s">
        <v>5</v>
      </c>
      <c r="AK21" s="125" t="s">
        <v>46</v>
      </c>
      <c r="AP21" s="26">
        <f>DATE(AP18,AP19,AP20)</f>
        <v>46753</v>
      </c>
    </row>
    <row r="22" spans="2:42" ht="28.5" customHeight="1" x14ac:dyDescent="0.15">
      <c r="B22" s="126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21"/>
      <c r="AI22" s="123"/>
      <c r="AJ22" s="124"/>
      <c r="AK22" s="125"/>
    </row>
    <row r="23" spans="2:42" s="20" customFormat="1" ht="28.5" customHeight="1" thickBot="1" x14ac:dyDescent="0.2">
      <c r="B23" s="127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21"/>
      <c r="AI23" s="123"/>
      <c r="AJ23" s="124"/>
      <c r="AK23" s="12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128" t="str">
        <f>IF(AH24=0,"",AH25/AH24)</f>
        <v/>
      </c>
      <c r="AJ24" s="73">
        <f>AJ15+AH24</f>
        <v>0</v>
      </c>
      <c r="AK24" s="130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129"/>
      <c r="AJ25" s="25">
        <f>AJ16+AH25</f>
        <v>0</v>
      </c>
      <c r="AK25" s="131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1" t="str">
        <f>IF(AP30&gt;$K$6,"",YEAR(AP30))</f>
        <v/>
      </c>
      <c r="R27" s="91"/>
      <c r="S27" s="91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5" t="s">
        <v>7</v>
      </c>
      <c r="AI27" s="106"/>
      <c r="AJ27" s="111" t="s">
        <v>6</v>
      </c>
      <c r="AK27" s="112"/>
      <c r="AO27" s="26">
        <f>AP21+31</f>
        <v>46784</v>
      </c>
      <c r="AP27" s="2">
        <f>YEAR(AO27)</f>
        <v>2028</v>
      </c>
    </row>
    <row r="28" spans="2:42" x14ac:dyDescent="0.15">
      <c r="B28" s="35" t="s">
        <v>0</v>
      </c>
      <c r="C28" s="117" t="str">
        <f>IF(AP30&gt;$K$6,"",MONTH(AP30))</f>
        <v/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9"/>
      <c r="AH28" s="107"/>
      <c r="AI28" s="108"/>
      <c r="AJ28" s="113"/>
      <c r="AK28" s="114"/>
      <c r="AP28" s="2">
        <f>MONTH(AO27)</f>
        <v>2</v>
      </c>
    </row>
    <row r="29" spans="2:42" x14ac:dyDescent="0.15">
      <c r="B29" s="36" t="s">
        <v>1</v>
      </c>
      <c r="C29" s="32" t="str">
        <f>IF($AP30&lt;$D$6,"",IF($AP30&gt;$K$6,"",($AP30)))</f>
        <v/>
      </c>
      <c r="D29" s="32" t="str">
        <f>IF($AP30+1&lt;$D$6,"",IF($AP30+1&gt;$K$6,"",($AP30+1)))</f>
        <v/>
      </c>
      <c r="E29" s="32" t="str">
        <f>IF($AP30+2&lt;$D$6,"",IF($AP30+2&gt;$K$6,"",($AP30+2)))</f>
        <v/>
      </c>
      <c r="F29" s="32" t="str">
        <f>IF($AP30+3&lt;$D$6,"",IF($AP30+3&gt;$K$6,"",($AP30+3)))</f>
        <v/>
      </c>
      <c r="G29" s="32" t="str">
        <f>IF($AP30+4&lt;$D$6,"",IF($AP30+4&gt;$K$6,"",($AP30+4)))</f>
        <v/>
      </c>
      <c r="H29" s="32" t="str">
        <f>IF($AP30+5&lt;$D$6,"",IF($AP30+5&gt;$K$6,"",($AP30+5)))</f>
        <v/>
      </c>
      <c r="I29" s="32" t="str">
        <f>IF($AP30+6&lt;$D$6,"",IF($AP30+6&gt;$K$6,"",($AP30+6)))</f>
        <v/>
      </c>
      <c r="J29" s="32" t="str">
        <f>IF($AP30+7&lt;$D$6,"",IF($AP30+7&gt;$K$6,"",($AP30+7)))</f>
        <v/>
      </c>
      <c r="K29" s="32" t="str">
        <f>IF($AP30+8&lt;$D$6,"",IF($AP30+8&gt;$K$6,"",($AP30+8)))</f>
        <v/>
      </c>
      <c r="L29" s="32" t="str">
        <f>IF($AP30+9&lt;$D$6,"",IF($AP30+9&gt;$K$6,"",($AP30+9)))</f>
        <v/>
      </c>
      <c r="M29" s="32" t="str">
        <f>IF($AP30+10&lt;$D$6,"",IF($AP30+10&gt;$K$6,"",($AP30+10)))</f>
        <v/>
      </c>
      <c r="N29" s="32" t="str">
        <f>IF($AP30+11&lt;$D$6,"",IF($AP30+11&gt;$K$6,"",($AP30+11)))</f>
        <v/>
      </c>
      <c r="O29" s="32" t="str">
        <f>IF($AP30+12&lt;$D$6,"",IF($AP30+12&gt;$K$6,"",($AP30+12)))</f>
        <v/>
      </c>
      <c r="P29" s="32" t="str">
        <f>IF($AP30+13&lt;$D$6,"",IF($AP30+13&gt;$K$6,"",($AP30+13)))</f>
        <v/>
      </c>
      <c r="Q29" s="32" t="str">
        <f>IF($AP30+14&lt;$D$6,"",IF($AP30+14&gt;$K$6,"",($AP30+14)))</f>
        <v/>
      </c>
      <c r="R29" s="32" t="str">
        <f>IF($AP30+15&lt;$D$6,"",IF($AP30+15&gt;$K$6,"",($AP30+15)))</f>
        <v/>
      </c>
      <c r="S29" s="32" t="str">
        <f>IF($AP30+16&lt;$D$6,"",IF($AP30+16&gt;$K$6,"",($AP30+16)))</f>
        <v/>
      </c>
      <c r="T29" s="32" t="str">
        <f>IF($AP30+17&lt;$D$6,"",IF($AP30+17&gt;$K$6,"",($AP30+17)))</f>
        <v/>
      </c>
      <c r="U29" s="32" t="str">
        <f>IF($AP30+18&lt;$D$6,"",IF($AP30+18&gt;$K$6,"",($AP30+18)))</f>
        <v/>
      </c>
      <c r="V29" s="32" t="str">
        <f>IF($AP30+19&lt;$D$6,"",IF($AP30+19&gt;$K$6,"",($AP30+19)))</f>
        <v/>
      </c>
      <c r="W29" s="32" t="str">
        <f>IF($AP30+20&lt;$D$6,"",IF($AP30+20&gt;$K$6,"",($AP30+20)))</f>
        <v/>
      </c>
      <c r="X29" s="32" t="str">
        <f>IF($AP30+21&lt;$D$6,"",IF($AP30+21&gt;$K$6,"",($AP30+21)))</f>
        <v/>
      </c>
      <c r="Y29" s="32" t="str">
        <f>IF($AP30+22&lt;$D$6,"",IF($AP30+22&gt;$K$6,"",($AP30+22)))</f>
        <v/>
      </c>
      <c r="Z29" s="32" t="str">
        <f>IF($AP30+23&lt;$D$6,"",IF($AP30+23&gt;$K$6,"",($AP30+23)))</f>
        <v/>
      </c>
      <c r="AA29" s="32" t="str">
        <f>IF($AP30+24&lt;$D$6,"",IF($AP30+24&gt;$K$6,"",($AP30+24)))</f>
        <v/>
      </c>
      <c r="AB29" s="32" t="str">
        <f>IF($AP30+25&lt;$D$6,"",IF($AP30+25&gt;$K$6,"",($AP30+25)))</f>
        <v/>
      </c>
      <c r="AC29" s="32" t="str">
        <f>IF($AP30+26&lt;$D$6,"",IF($AP30+26&gt;$K$6,"",($AP30+26)))</f>
        <v/>
      </c>
      <c r="AD29" s="32" t="str">
        <f>IF($AP30+27&lt;$D$6,"",IF($AP30+27&gt;$K$6,"",($AP30+27)))</f>
        <v/>
      </c>
      <c r="AE29" s="32" t="str">
        <f>IF($AP30+28="","",IF(DAY($AP30+28)&lt;4,"",IF($AP30+28&lt;$D$6,"",IF($AP30+28&gt;$K$6,"",($AP30+28)))))</f>
        <v/>
      </c>
      <c r="AF29" s="32" t="str">
        <f>IF($AP30+29="","",IF(DAY($AP30+29)&lt;4,"",IF($AP30+29&lt;$D$6,"",IF($AP30+29&gt;$K$6,"",($AP30+29)))))</f>
        <v/>
      </c>
      <c r="AG29" s="32" t="str">
        <f>IF($AP30+30="","",IF(DAY($AP30+30)&lt;4,"",IF($AP30+30&lt;$D$6,"",IF($AP30+30&gt;$K$6,"",($AP30+30)))))</f>
        <v/>
      </c>
      <c r="AH29" s="109"/>
      <c r="AI29" s="110"/>
      <c r="AJ29" s="115"/>
      <c r="AK29" s="116"/>
      <c r="AP29" s="2">
        <v>1</v>
      </c>
    </row>
    <row r="30" spans="2:42" ht="13.5" customHeight="1" x14ac:dyDescent="0.15">
      <c r="B30" s="36" t="s">
        <v>3</v>
      </c>
      <c r="C30" s="14" t="str">
        <f>IF($AP30&lt;$D$6,"",IF($AP30&gt;$K$6,"",($AP30)))</f>
        <v/>
      </c>
      <c r="D30" s="14" t="str">
        <f>IF($AP30+1&lt;$D$6,"",IF($AP30+1&gt;$K$6,"",($AP30+1)))</f>
        <v/>
      </c>
      <c r="E30" s="14" t="str">
        <f>IF($AP30+2&lt;$D$6,"",IF($AP30+2&gt;$K$6,"",($AP30+2)))</f>
        <v/>
      </c>
      <c r="F30" s="14" t="str">
        <f>IF($AP30+3&lt;$D$6,"",IF($AP30+3&gt;$K$6,"",($AP30+3)))</f>
        <v/>
      </c>
      <c r="G30" s="14" t="str">
        <f>IF($AP30+4&lt;$D$6,"",IF($AP30+4&gt;$K$6,"",($AP30+4)))</f>
        <v/>
      </c>
      <c r="H30" s="14" t="str">
        <f>IF($AP30+5&lt;$D$6,"",IF($AP30+5&gt;$K$6,"",($AP30+5)))</f>
        <v/>
      </c>
      <c r="I30" s="14" t="str">
        <f>IF($AP30+6&lt;$D$6,"",IF($AP30+6&gt;$K$6,"",($AP30+6)))</f>
        <v/>
      </c>
      <c r="J30" s="14" t="str">
        <f>IF($AP30+7&lt;$D$6,"",IF($AP30+7&gt;$K$6,"",($AP30+7)))</f>
        <v/>
      </c>
      <c r="K30" s="14" t="str">
        <f>IF($AP30+8&lt;$D$6,"",IF($AP30+8&gt;$K$6,"",($AP30+8)))</f>
        <v/>
      </c>
      <c r="L30" s="14" t="str">
        <f>IF($AP30+9&lt;$D$6,"",IF($AP30+9&gt;$K$6,"",($AP30+9)))</f>
        <v/>
      </c>
      <c r="M30" s="14" t="str">
        <f>IF($AP30+10&lt;$D$6,"",IF($AP30+10&gt;$K$6,"",($AP30+10)))</f>
        <v/>
      </c>
      <c r="N30" s="14" t="str">
        <f>IF($AP30+11&lt;$D$6,"",IF($AP30+11&gt;$K$6,"",($AP30+11)))</f>
        <v/>
      </c>
      <c r="O30" s="14" t="str">
        <f>IF($AP30+12&lt;$D$6,"",IF($AP30+12&gt;$K$6,"",($AP30+12)))</f>
        <v/>
      </c>
      <c r="P30" s="14" t="str">
        <f>IF($AP30+13&lt;$D$6,"",IF($AP30+13&gt;$K$6,"",($AP30+13)))</f>
        <v/>
      </c>
      <c r="Q30" s="14" t="str">
        <f>IF($AP30+14&lt;$D$6,"",IF($AP30+14&gt;$K$6,"",($AP30+14)))</f>
        <v/>
      </c>
      <c r="R30" s="14" t="str">
        <f>IF($AP30+15&lt;$D$6,"",IF($AP30+15&gt;$K$6,"",($AP30+15)))</f>
        <v/>
      </c>
      <c r="S30" s="14" t="str">
        <f>IF($AP30+16&lt;$D$6,"",IF($AP30+16&gt;$K$6,"",($AP30+16)))</f>
        <v/>
      </c>
      <c r="T30" s="14" t="str">
        <f>IF($AP30+17&lt;$D$6,"",IF($AP30+17&gt;$K$6,"",($AP30+17)))</f>
        <v/>
      </c>
      <c r="U30" s="14" t="str">
        <f>IF($AP30+18&lt;$D$6,"",IF($AP30+18&gt;$K$6,"",($AP30+18)))</f>
        <v/>
      </c>
      <c r="V30" s="14" t="str">
        <f>IF($AP30+19&lt;$D$6,"",IF($AP30+19&gt;$K$6,"",($AP30+19)))</f>
        <v/>
      </c>
      <c r="W30" s="14" t="str">
        <f>IF($AP30+20&lt;$D$6,"",IF($AP30+20&gt;$K$6,"",($AP30+20)))</f>
        <v/>
      </c>
      <c r="X30" s="14" t="str">
        <f>IF($AP30+21&lt;$D$6,"",IF($AP30+21&gt;$K$6,"",($AP30+21)))</f>
        <v/>
      </c>
      <c r="Y30" s="14" t="str">
        <f>IF($AP30+22&lt;$D$6,"",IF($AP30+22&gt;$K$6,"",($AP30+22)))</f>
        <v/>
      </c>
      <c r="Z30" s="14" t="str">
        <f>IF($AP30+23&lt;$D$6,"",IF($AP30+23&gt;$K$6,"",($AP30+23)))</f>
        <v/>
      </c>
      <c r="AA30" s="14" t="str">
        <f>IF($AP30+24&lt;$D$6,"",IF($AP30+24&gt;$K$6,"",($AP30+24)))</f>
        <v/>
      </c>
      <c r="AB30" s="14" t="str">
        <f>IF($AP30+25&lt;$D$6,"",IF($AP30+25&gt;$K$6,"",($AP30+25)))</f>
        <v/>
      </c>
      <c r="AC30" s="14" t="str">
        <f>IF($AP30+26&lt;$D$6,"",IF($AP30+26&gt;$K$6,"",($AP30+26)))</f>
        <v/>
      </c>
      <c r="AD30" s="14" t="str">
        <f>IF($AP30+27&lt;$D$6,"",IF($AP30+27&gt;$K$6,"",($AP30+27)))</f>
        <v/>
      </c>
      <c r="AE30" s="14" t="str">
        <f>IF($AP30+28="","",IF(DAY($AP30+28)&lt;4,"",IF($AP30+28&lt;$D$6,"",IF($AP30+28&gt;$K$6,"",($AP30+28)))))</f>
        <v/>
      </c>
      <c r="AF30" s="14" t="str">
        <f>IF($AP30+29="","",IF(DAY($AP30+29)&lt;4,"",IF($AP30+29&lt;$D$6,"",IF($AP30+29&gt;$K$6,"",($AP30+29)))))</f>
        <v/>
      </c>
      <c r="AG30" s="14" t="str">
        <f>IF($AP30+30="","",IF(DAY($AP30+30)&lt;4,"",IF($AP30+30&lt;$D$6,"",IF($AP30+30&gt;$K$6,"",($AP30+30)))))</f>
        <v/>
      </c>
      <c r="AH30" s="120" t="s">
        <v>5</v>
      </c>
      <c r="AI30" s="122" t="s">
        <v>46</v>
      </c>
      <c r="AJ30" s="124" t="s">
        <v>5</v>
      </c>
      <c r="AK30" s="125" t="s">
        <v>46</v>
      </c>
      <c r="AP30" s="26">
        <f>DATE(AP27,AP28,AP29)</f>
        <v>46784</v>
      </c>
    </row>
    <row r="31" spans="2:42" ht="28.5" customHeight="1" x14ac:dyDescent="0.15">
      <c r="B31" s="126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21"/>
      <c r="AI31" s="123"/>
      <c r="AJ31" s="124"/>
      <c r="AK31" s="125"/>
    </row>
    <row r="32" spans="2:42" s="20" customFormat="1" ht="28.5" customHeight="1" thickBot="1" x14ac:dyDescent="0.2">
      <c r="B32" s="127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21"/>
      <c r="AI32" s="123"/>
      <c r="AJ32" s="124"/>
      <c r="AK32" s="12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128" t="str">
        <f>IF(AH33=0,"",AH34/AH33)</f>
        <v/>
      </c>
      <c r="AJ33" s="73">
        <f>AJ24+AH33</f>
        <v>0</v>
      </c>
      <c r="AK33" s="130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129"/>
      <c r="AJ34" s="25">
        <f>AJ25+AH34</f>
        <v>0</v>
      </c>
      <c r="AK34" s="131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91" t="str">
        <f>IF(AP39&gt;$K$6,"",YEAR(AP39))</f>
        <v/>
      </c>
      <c r="R36" s="91"/>
      <c r="S36" s="91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5" t="s">
        <v>7</v>
      </c>
      <c r="AI36" s="106"/>
      <c r="AJ36" s="111" t="s">
        <v>6</v>
      </c>
      <c r="AK36" s="112"/>
      <c r="AO36" s="26">
        <f>AP30+31</f>
        <v>46815</v>
      </c>
      <c r="AP36" s="2">
        <f>YEAR(AO36)</f>
        <v>2028</v>
      </c>
    </row>
    <row r="37" spans="2:42" ht="13.5" customHeight="1" x14ac:dyDescent="0.15">
      <c r="B37" s="35" t="s">
        <v>0</v>
      </c>
      <c r="C37" s="117" t="str">
        <f>IF(AP39&gt;$K$6,"",MONTH(AP39))</f>
        <v/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07"/>
      <c r="AI37" s="108"/>
      <c r="AJ37" s="113"/>
      <c r="AK37" s="114"/>
      <c r="AP37" s="2">
        <f>MONTH(AO36)</f>
        <v>3</v>
      </c>
    </row>
    <row r="38" spans="2:42" x14ac:dyDescent="0.15">
      <c r="B38" s="36" t="s">
        <v>1</v>
      </c>
      <c r="C38" s="32" t="str">
        <f>IF($AP39&lt;$D$6,"",IF($AP39&gt;$K$6,"",($AP39)))</f>
        <v/>
      </c>
      <c r="D38" s="32" t="str">
        <f>IF($AP39+1&lt;$D$6,"",IF($AP39+1&gt;$K$6,"",($AP39+1)))</f>
        <v/>
      </c>
      <c r="E38" s="32" t="str">
        <f>IF($AP39+2&lt;$D$6,"",IF($AP39+2&gt;$K$6,"",($AP39+2)))</f>
        <v/>
      </c>
      <c r="F38" s="32" t="str">
        <f>IF($AP39+3&lt;$D$6,"",IF($AP39+3&gt;$K$6,"",($AP39+3)))</f>
        <v/>
      </c>
      <c r="G38" s="32" t="str">
        <f>IF($AP39+4&lt;$D$6,"",IF($AP39+4&gt;$K$6,"",($AP39+4)))</f>
        <v/>
      </c>
      <c r="H38" s="32" t="str">
        <f>IF($AP39+5&lt;$D$6,"",IF($AP39+5&gt;$K$6,"",($AP39+5)))</f>
        <v/>
      </c>
      <c r="I38" s="32" t="str">
        <f>IF($AP39+6&lt;$D$6,"",IF($AP39+6&gt;$K$6,"",($AP39+6)))</f>
        <v/>
      </c>
      <c r="J38" s="32" t="str">
        <f>IF($AP39+7&lt;$D$6,"",IF($AP39+7&gt;$K$6,"",($AP39+7)))</f>
        <v/>
      </c>
      <c r="K38" s="32" t="str">
        <f>IF($AP39+8&lt;$D$6,"",IF($AP39+8&gt;$K$6,"",($AP39+8)))</f>
        <v/>
      </c>
      <c r="L38" s="32" t="str">
        <f>IF($AP39+9&lt;$D$6,"",IF($AP39+9&gt;$K$6,"",($AP39+9)))</f>
        <v/>
      </c>
      <c r="M38" s="32" t="str">
        <f>IF($AP39+10&lt;$D$6,"",IF($AP39+10&gt;$K$6,"",($AP39+10)))</f>
        <v/>
      </c>
      <c r="N38" s="32" t="str">
        <f>IF($AP39+11&lt;$D$6,"",IF($AP39+11&gt;$K$6,"",($AP39+11)))</f>
        <v/>
      </c>
      <c r="O38" s="32" t="str">
        <f>IF($AP39+12&lt;$D$6,"",IF($AP39+12&gt;$K$6,"",($AP39+12)))</f>
        <v/>
      </c>
      <c r="P38" s="32" t="str">
        <f>IF($AP39+13&lt;$D$6,"",IF($AP39+13&gt;$K$6,"",($AP39+13)))</f>
        <v/>
      </c>
      <c r="Q38" s="32" t="str">
        <f>IF($AP39+14&lt;$D$6,"",IF($AP39+14&gt;$K$6,"",($AP39+14)))</f>
        <v/>
      </c>
      <c r="R38" s="32" t="str">
        <f>IF($AP39+15&lt;$D$6,"",IF($AP39+15&gt;$K$6,"",($AP39+15)))</f>
        <v/>
      </c>
      <c r="S38" s="32" t="str">
        <f>IF($AP39+16&lt;$D$6,"",IF($AP39+16&gt;$K$6,"",($AP39+16)))</f>
        <v/>
      </c>
      <c r="T38" s="32" t="str">
        <f>IF($AP39+17&lt;$D$6,"",IF($AP39+17&gt;$K$6,"",($AP39+17)))</f>
        <v/>
      </c>
      <c r="U38" s="32" t="str">
        <f>IF($AP39+18&lt;$D$6,"",IF($AP39+18&gt;$K$6,"",($AP39+18)))</f>
        <v/>
      </c>
      <c r="V38" s="32" t="str">
        <f>IF($AP39+19&lt;$D$6,"",IF($AP39+19&gt;$K$6,"",($AP39+19)))</f>
        <v/>
      </c>
      <c r="W38" s="32" t="str">
        <f>IF($AP39+20&lt;$D$6,"",IF($AP39+20&gt;$K$6,"",($AP39+20)))</f>
        <v/>
      </c>
      <c r="X38" s="32" t="str">
        <f>IF($AP39+21&lt;$D$6,"",IF($AP39+21&gt;$K$6,"",($AP39+21)))</f>
        <v/>
      </c>
      <c r="Y38" s="32" t="str">
        <f>IF($AP39+22&lt;$D$6,"",IF($AP39+22&gt;$K$6,"",($AP39+22)))</f>
        <v/>
      </c>
      <c r="Z38" s="32" t="str">
        <f>IF($AP39+23&lt;$D$6,"",IF($AP39+23&gt;$K$6,"",($AP39+23)))</f>
        <v/>
      </c>
      <c r="AA38" s="32" t="str">
        <f>IF($AP39+24&lt;$D$6,"",IF($AP39+24&gt;$K$6,"",($AP39+24)))</f>
        <v/>
      </c>
      <c r="AB38" s="32" t="str">
        <f>IF($AP39+25&lt;$D$6,"",IF($AP39+25&gt;$K$6,"",($AP39+25)))</f>
        <v/>
      </c>
      <c r="AC38" s="32" t="str">
        <f>IF($AP39+26&lt;$D$6,"",IF($AP39+26&gt;$K$6,"",($AP39+26)))</f>
        <v/>
      </c>
      <c r="AD38" s="32" t="str">
        <f>IF($AP39+27&lt;$D$6,"",IF($AP39+27&gt;$K$6,"",($AP39+27)))</f>
        <v/>
      </c>
      <c r="AE38" s="32" t="str">
        <f>IF($AP39+28="","",IF(DAY($AP39+28)&lt;4,"",IF($AP39+28&lt;$D$6,"",IF($AP39+28&gt;$K$6,"",($AP39+28)))))</f>
        <v/>
      </c>
      <c r="AF38" s="32" t="str">
        <f>IF($AP39+29="","",IF(DAY($AP39+29)&lt;4,"",IF($AP39+29&lt;$D$6,"",IF($AP39+29&gt;$K$6,"",($AP39+29)))))</f>
        <v/>
      </c>
      <c r="AG38" s="32" t="str">
        <f>IF($AP39+30="","",IF(DAY($AP39+30)&lt;4,"",IF($AP39+30&lt;$D$6,"",IF($AP39+30&gt;$K$6,"",($AP39+30)))))</f>
        <v/>
      </c>
      <c r="AH38" s="109"/>
      <c r="AI38" s="110"/>
      <c r="AJ38" s="115"/>
      <c r="AK38" s="116"/>
      <c r="AP38" s="2">
        <v>1</v>
      </c>
    </row>
    <row r="39" spans="2:42" ht="13.5" customHeight="1" x14ac:dyDescent="0.15">
      <c r="B39" s="36" t="s">
        <v>3</v>
      </c>
      <c r="C39" s="14" t="str">
        <f>IF($AP39&lt;$D$6,"",IF($AP39&gt;$K$6,"",($AP39)))</f>
        <v/>
      </c>
      <c r="D39" s="14" t="str">
        <f>IF($AP39+1&lt;$D$6,"",IF($AP39+1&gt;$K$6,"",($AP39+1)))</f>
        <v/>
      </c>
      <c r="E39" s="14" t="str">
        <f>IF($AP39+2&lt;$D$6,"",IF($AP39+2&gt;$K$6,"",($AP39+2)))</f>
        <v/>
      </c>
      <c r="F39" s="14" t="str">
        <f>IF($AP39+3&lt;$D$6,"",IF($AP39+3&gt;$K$6,"",($AP39+3)))</f>
        <v/>
      </c>
      <c r="G39" s="14" t="str">
        <f>IF($AP39+4&lt;$D$6,"",IF($AP39+4&gt;$K$6,"",($AP39+4)))</f>
        <v/>
      </c>
      <c r="H39" s="14" t="str">
        <f>IF($AP39+5&lt;$D$6,"",IF($AP39+5&gt;$K$6,"",($AP39+5)))</f>
        <v/>
      </c>
      <c r="I39" s="14" t="str">
        <f>IF($AP39+6&lt;$D$6,"",IF($AP39+6&gt;$K$6,"",($AP39+6)))</f>
        <v/>
      </c>
      <c r="J39" s="14" t="str">
        <f>IF($AP39+7&lt;$D$6,"",IF($AP39+7&gt;$K$6,"",($AP39+7)))</f>
        <v/>
      </c>
      <c r="K39" s="14" t="str">
        <f>IF($AP39+8&lt;$D$6,"",IF($AP39+8&gt;$K$6,"",($AP39+8)))</f>
        <v/>
      </c>
      <c r="L39" s="14" t="str">
        <f>IF($AP39+9&lt;$D$6,"",IF($AP39+9&gt;$K$6,"",($AP39+9)))</f>
        <v/>
      </c>
      <c r="M39" s="14" t="str">
        <f>IF($AP39+10&lt;$D$6,"",IF($AP39+10&gt;$K$6,"",($AP39+10)))</f>
        <v/>
      </c>
      <c r="N39" s="14" t="str">
        <f>IF($AP39+11&lt;$D$6,"",IF($AP39+11&gt;$K$6,"",($AP39+11)))</f>
        <v/>
      </c>
      <c r="O39" s="14" t="str">
        <f>IF($AP39+12&lt;$D$6,"",IF($AP39+12&gt;$K$6,"",($AP39+12)))</f>
        <v/>
      </c>
      <c r="P39" s="14" t="str">
        <f>IF($AP39+13&lt;$D$6,"",IF($AP39+13&gt;$K$6,"",($AP39+13)))</f>
        <v/>
      </c>
      <c r="Q39" s="14" t="str">
        <f>IF($AP39+14&lt;$D$6,"",IF($AP39+14&gt;$K$6,"",($AP39+14)))</f>
        <v/>
      </c>
      <c r="R39" s="14" t="str">
        <f>IF($AP39+15&lt;$D$6,"",IF($AP39+15&gt;$K$6,"",($AP39+15)))</f>
        <v/>
      </c>
      <c r="S39" s="14" t="str">
        <f>IF($AP39+16&lt;$D$6,"",IF($AP39+16&gt;$K$6,"",($AP39+16)))</f>
        <v/>
      </c>
      <c r="T39" s="14" t="str">
        <f>IF($AP39+17&lt;$D$6,"",IF($AP39+17&gt;$K$6,"",($AP39+17)))</f>
        <v/>
      </c>
      <c r="U39" s="14" t="str">
        <f>IF($AP39+18&lt;$D$6,"",IF($AP39+18&gt;$K$6,"",($AP39+18)))</f>
        <v/>
      </c>
      <c r="V39" s="14" t="str">
        <f>IF($AP39+19&lt;$D$6,"",IF($AP39+19&gt;$K$6,"",($AP39+19)))</f>
        <v/>
      </c>
      <c r="W39" s="14" t="str">
        <f>IF($AP39+20&lt;$D$6,"",IF($AP39+20&gt;$K$6,"",($AP39+20)))</f>
        <v/>
      </c>
      <c r="X39" s="14" t="str">
        <f>IF($AP39+21&lt;$D$6,"",IF($AP39+21&gt;$K$6,"",($AP39+21)))</f>
        <v/>
      </c>
      <c r="Y39" s="14" t="str">
        <f>IF($AP39+22&lt;$D$6,"",IF($AP39+22&gt;$K$6,"",($AP39+22)))</f>
        <v/>
      </c>
      <c r="Z39" s="14" t="str">
        <f>IF($AP39+23&lt;$D$6,"",IF($AP39+23&gt;$K$6,"",($AP39+23)))</f>
        <v/>
      </c>
      <c r="AA39" s="14" t="str">
        <f>IF($AP39+24&lt;$D$6,"",IF($AP39+24&gt;$K$6,"",($AP39+24)))</f>
        <v/>
      </c>
      <c r="AB39" s="14" t="str">
        <f>IF($AP39+25&lt;$D$6,"",IF($AP39+25&gt;$K$6,"",($AP39+25)))</f>
        <v/>
      </c>
      <c r="AC39" s="14" t="str">
        <f>IF($AP39+26&lt;$D$6,"",IF($AP39+26&gt;$K$6,"",($AP39+26)))</f>
        <v/>
      </c>
      <c r="AD39" s="14" t="str">
        <f>IF($AP39+27&lt;$D$6,"",IF($AP39+27&gt;$K$6,"",($AP39+27)))</f>
        <v/>
      </c>
      <c r="AE39" s="14" t="str">
        <f>IF($AP39+28="","",IF(DAY($AP39+28)&lt;4,"",IF($AP39+28&lt;$D$6,"",IF($AP39+28&gt;$K$6,"",($AP39+28)))))</f>
        <v/>
      </c>
      <c r="AF39" s="14" t="str">
        <f>IF($AP39+29="","",IF(DAY($AP39+29)&lt;4,"",IF($AP39+29&lt;$D$6,"",IF($AP39+29&gt;$K$6,"",($AP39+29)))))</f>
        <v/>
      </c>
      <c r="AG39" s="14" t="str">
        <f>IF($AP39+30="","",IF(DAY($AP39+30)&lt;4,"",IF($AP39+30&lt;$D$6,"",IF($AP39+30&gt;$K$6,"",($AP39+30)))))</f>
        <v/>
      </c>
      <c r="AH39" s="120" t="s">
        <v>5</v>
      </c>
      <c r="AI39" s="122" t="s">
        <v>46</v>
      </c>
      <c r="AJ39" s="124" t="s">
        <v>5</v>
      </c>
      <c r="AK39" s="125" t="s">
        <v>46</v>
      </c>
      <c r="AP39" s="26">
        <f>DATE(AP36,AP37,AP38)</f>
        <v>46813</v>
      </c>
    </row>
    <row r="40" spans="2:42" ht="28.5" customHeight="1" x14ac:dyDescent="0.15">
      <c r="B40" s="126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21"/>
      <c r="AI40" s="123"/>
      <c r="AJ40" s="124"/>
      <c r="AK40" s="125"/>
    </row>
    <row r="41" spans="2:42" s="20" customFormat="1" ht="28.5" customHeight="1" thickBot="1" x14ac:dyDescent="0.2">
      <c r="B41" s="127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21"/>
      <c r="AI41" s="123"/>
      <c r="AJ41" s="124"/>
      <c r="AK41" s="12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128" t="str">
        <f>IF(AH42=0,"",AH43/AH42)</f>
        <v/>
      </c>
      <c r="AJ42" s="73">
        <f>AJ33+AH42</f>
        <v>0</v>
      </c>
      <c r="AK42" s="130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129"/>
      <c r="AJ43" s="25">
        <f>AJ34+AH43</f>
        <v>0</v>
      </c>
      <c r="AK43" s="131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91" t="str">
        <f>IF(AP48&gt;$K$6,"",YEAR(AP48))</f>
        <v/>
      </c>
      <c r="R45" s="91"/>
      <c r="S45" s="91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5" t="s">
        <v>7</v>
      </c>
      <c r="AI45" s="106"/>
      <c r="AJ45" s="111" t="s">
        <v>6</v>
      </c>
      <c r="AK45" s="112"/>
      <c r="AO45" s="26">
        <f>AP39+31</f>
        <v>46844</v>
      </c>
      <c r="AP45" s="2">
        <f>YEAR(AO45)</f>
        <v>2028</v>
      </c>
    </row>
    <row r="46" spans="2:42" ht="13.5" customHeight="1" x14ac:dyDescent="0.15">
      <c r="B46" s="35" t="s">
        <v>0</v>
      </c>
      <c r="C46" s="117" t="str">
        <f>IF(AP48&gt;$K$6,"",MONTH(AP48))</f>
        <v/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H46" s="107"/>
      <c r="AI46" s="108"/>
      <c r="AJ46" s="113"/>
      <c r="AK46" s="114"/>
      <c r="AP46" s="2">
        <f>MONTH(AO45)</f>
        <v>4</v>
      </c>
    </row>
    <row r="47" spans="2:42" x14ac:dyDescent="0.15">
      <c r="B47" s="36" t="s">
        <v>1</v>
      </c>
      <c r="C47" s="32" t="str">
        <f>IF($AP48&lt;$D$6,"",IF($AP48&gt;$K$6,"",($AP48)))</f>
        <v/>
      </c>
      <c r="D47" s="32" t="str">
        <f>IF($AP48+1&lt;$D$6,"",IF($AP48+1&gt;$K$6,"",($AP48+1)))</f>
        <v/>
      </c>
      <c r="E47" s="32" t="str">
        <f>IF($AP48+2&lt;$D$6,"",IF($AP48+2&gt;$K$6,"",($AP48+2)))</f>
        <v/>
      </c>
      <c r="F47" s="32" t="str">
        <f>IF($AP48+3&lt;$D$6,"",IF($AP48+3&gt;$K$6,"",($AP48+3)))</f>
        <v/>
      </c>
      <c r="G47" s="32" t="str">
        <f>IF($AP48+4&lt;$D$6,"",IF($AP48+4&gt;$K$6,"",($AP48+4)))</f>
        <v/>
      </c>
      <c r="H47" s="32" t="str">
        <f>IF($AP48+5&lt;$D$6,"",IF($AP48+5&gt;$K$6,"",($AP48+5)))</f>
        <v/>
      </c>
      <c r="I47" s="32" t="str">
        <f>IF($AP48+6&lt;$D$6,"",IF($AP48+6&gt;$K$6,"",($AP48+6)))</f>
        <v/>
      </c>
      <c r="J47" s="32" t="str">
        <f>IF($AP48+7&lt;$D$6,"",IF($AP48+7&gt;$K$6,"",($AP48+7)))</f>
        <v/>
      </c>
      <c r="K47" s="32" t="str">
        <f>IF($AP48+8&lt;$D$6,"",IF($AP48+8&gt;$K$6,"",($AP48+8)))</f>
        <v/>
      </c>
      <c r="L47" s="32" t="str">
        <f>IF($AP48+9&lt;$D$6,"",IF($AP48+9&gt;$K$6,"",($AP48+9)))</f>
        <v/>
      </c>
      <c r="M47" s="32" t="str">
        <f>IF($AP48+10&lt;$D$6,"",IF($AP48+10&gt;$K$6,"",($AP48+10)))</f>
        <v/>
      </c>
      <c r="N47" s="32" t="str">
        <f>IF($AP48+11&lt;$D$6,"",IF($AP48+11&gt;$K$6,"",($AP48+11)))</f>
        <v/>
      </c>
      <c r="O47" s="32" t="str">
        <f>IF($AP48+12&lt;$D$6,"",IF($AP48+12&gt;$K$6,"",($AP48+12)))</f>
        <v/>
      </c>
      <c r="P47" s="32" t="str">
        <f>IF($AP48+13&lt;$D$6,"",IF($AP48+13&gt;$K$6,"",($AP48+13)))</f>
        <v/>
      </c>
      <c r="Q47" s="32" t="str">
        <f>IF($AP48+14&lt;$D$6,"",IF($AP48+14&gt;$K$6,"",($AP48+14)))</f>
        <v/>
      </c>
      <c r="R47" s="32" t="str">
        <f>IF($AP48+15&lt;$D$6,"",IF($AP48+15&gt;$K$6,"",($AP48+15)))</f>
        <v/>
      </c>
      <c r="S47" s="32" t="str">
        <f>IF($AP48+16&lt;$D$6,"",IF($AP48+16&gt;$K$6,"",($AP48+16)))</f>
        <v/>
      </c>
      <c r="T47" s="32" t="str">
        <f>IF($AP48+17&lt;$D$6,"",IF($AP48+17&gt;$K$6,"",($AP48+17)))</f>
        <v/>
      </c>
      <c r="U47" s="32" t="str">
        <f>IF($AP48+18&lt;$D$6,"",IF($AP48+18&gt;$K$6,"",($AP48+18)))</f>
        <v/>
      </c>
      <c r="V47" s="32" t="str">
        <f>IF($AP48+19&lt;$D$6,"",IF($AP48+19&gt;$K$6,"",($AP48+19)))</f>
        <v/>
      </c>
      <c r="W47" s="32" t="str">
        <f>IF($AP48+20&lt;$D$6,"",IF($AP48+20&gt;$K$6,"",($AP48+20)))</f>
        <v/>
      </c>
      <c r="X47" s="32" t="str">
        <f>IF($AP48+21&lt;$D$6,"",IF($AP48+21&gt;$K$6,"",($AP48+21)))</f>
        <v/>
      </c>
      <c r="Y47" s="32" t="str">
        <f>IF($AP48+22&lt;$D$6,"",IF($AP48+22&gt;$K$6,"",($AP48+22)))</f>
        <v/>
      </c>
      <c r="Z47" s="32" t="str">
        <f>IF($AP48+23&lt;$D$6,"",IF($AP48+23&gt;$K$6,"",($AP48+23)))</f>
        <v/>
      </c>
      <c r="AA47" s="32" t="str">
        <f>IF($AP48+24&lt;$D$6,"",IF($AP48+24&gt;$K$6,"",($AP48+24)))</f>
        <v/>
      </c>
      <c r="AB47" s="32" t="str">
        <f>IF($AP48+25&lt;$D$6,"",IF($AP48+25&gt;$K$6,"",($AP48+25)))</f>
        <v/>
      </c>
      <c r="AC47" s="32" t="str">
        <f>IF($AP48+26&lt;$D$6,"",IF($AP48+26&gt;$K$6,"",($AP48+26)))</f>
        <v/>
      </c>
      <c r="AD47" s="32" t="str">
        <f>IF($AP48+27&lt;$D$6,"",IF($AP48+27&gt;$K$6,"",($AP48+27)))</f>
        <v/>
      </c>
      <c r="AE47" s="32" t="str">
        <f>IF($AP48+28="","",IF(DAY($AP48+28)&lt;4,"",IF($AP48+28&lt;$D$6,"",IF($AP48+28&gt;$K$6,"",($AP48+28)))))</f>
        <v/>
      </c>
      <c r="AF47" s="32" t="str">
        <f>IF($AP48+29="","",IF(DAY($AP48+29)&lt;4,"",IF($AP48+29&lt;$D$6,"",IF($AP48+29&gt;$K$6,"",($AP48+29)))))</f>
        <v/>
      </c>
      <c r="AG47" s="32" t="str">
        <f>IF($AP48+30="","",IF(DAY($AP48+30)&lt;4,"",IF($AP48+30&lt;$D$6,"",IF($AP48+30&gt;$K$6,"",($AP48+30)))))</f>
        <v/>
      </c>
      <c r="AH47" s="109"/>
      <c r="AI47" s="110"/>
      <c r="AJ47" s="115"/>
      <c r="AK47" s="116"/>
      <c r="AP47" s="2">
        <v>1</v>
      </c>
    </row>
    <row r="48" spans="2:42" ht="13.5" customHeight="1" x14ac:dyDescent="0.15">
      <c r="B48" s="36" t="s">
        <v>3</v>
      </c>
      <c r="C48" s="14" t="str">
        <f>IF($AP48&lt;$D$6,"",IF($AP48&gt;$K$6,"",($AP48)))</f>
        <v/>
      </c>
      <c r="D48" s="14" t="str">
        <f>IF($AP48+1&lt;$D$6,"",IF($AP48+1&gt;$K$6,"",($AP48+1)))</f>
        <v/>
      </c>
      <c r="E48" s="14" t="str">
        <f>IF($AP48+2&lt;$D$6,"",IF($AP48+2&gt;$K$6,"",($AP48+2)))</f>
        <v/>
      </c>
      <c r="F48" s="14" t="str">
        <f>IF($AP48+3&lt;$D$6,"",IF($AP48+3&gt;$K$6,"",($AP48+3)))</f>
        <v/>
      </c>
      <c r="G48" s="14" t="str">
        <f>IF($AP48+4&lt;$D$6,"",IF($AP48+4&gt;$K$6,"",($AP48+4)))</f>
        <v/>
      </c>
      <c r="H48" s="14" t="str">
        <f>IF($AP48+5&lt;$D$6,"",IF($AP48+5&gt;$K$6,"",($AP48+5)))</f>
        <v/>
      </c>
      <c r="I48" s="14" t="str">
        <f>IF($AP48+6&lt;$D$6,"",IF($AP48+6&gt;$K$6,"",($AP48+6)))</f>
        <v/>
      </c>
      <c r="J48" s="14" t="str">
        <f>IF($AP48+7&lt;$D$6,"",IF($AP48+7&gt;$K$6,"",($AP48+7)))</f>
        <v/>
      </c>
      <c r="K48" s="14" t="str">
        <f>IF($AP48+8&lt;$D$6,"",IF($AP48+8&gt;$K$6,"",($AP48+8)))</f>
        <v/>
      </c>
      <c r="L48" s="14" t="str">
        <f>IF($AP48+9&lt;$D$6,"",IF($AP48+9&gt;$K$6,"",($AP48+9)))</f>
        <v/>
      </c>
      <c r="M48" s="14" t="str">
        <f>IF($AP48+10&lt;$D$6,"",IF($AP48+10&gt;$K$6,"",($AP48+10)))</f>
        <v/>
      </c>
      <c r="N48" s="14" t="str">
        <f>IF($AP48+11&lt;$D$6,"",IF($AP48+11&gt;$K$6,"",($AP48+11)))</f>
        <v/>
      </c>
      <c r="O48" s="14" t="str">
        <f>IF($AP48+12&lt;$D$6,"",IF($AP48+12&gt;$K$6,"",($AP48+12)))</f>
        <v/>
      </c>
      <c r="P48" s="14" t="str">
        <f>IF($AP48+13&lt;$D$6,"",IF($AP48+13&gt;$K$6,"",($AP48+13)))</f>
        <v/>
      </c>
      <c r="Q48" s="14" t="str">
        <f>IF($AP48+14&lt;$D$6,"",IF($AP48+14&gt;$K$6,"",($AP48+14)))</f>
        <v/>
      </c>
      <c r="R48" s="14" t="str">
        <f>IF($AP48+15&lt;$D$6,"",IF($AP48+15&gt;$K$6,"",($AP48+15)))</f>
        <v/>
      </c>
      <c r="S48" s="14" t="str">
        <f>IF($AP48+16&lt;$D$6,"",IF($AP48+16&gt;$K$6,"",($AP48+16)))</f>
        <v/>
      </c>
      <c r="T48" s="14" t="str">
        <f>IF($AP48+17&lt;$D$6,"",IF($AP48+17&gt;$K$6,"",($AP48+17)))</f>
        <v/>
      </c>
      <c r="U48" s="14" t="str">
        <f>IF($AP48+18&lt;$D$6,"",IF($AP48+18&gt;$K$6,"",($AP48+18)))</f>
        <v/>
      </c>
      <c r="V48" s="14" t="str">
        <f>IF($AP48+19&lt;$D$6,"",IF($AP48+19&gt;$K$6,"",($AP48+19)))</f>
        <v/>
      </c>
      <c r="W48" s="14" t="str">
        <f>IF($AP48+20&lt;$D$6,"",IF($AP48+20&gt;$K$6,"",($AP48+20)))</f>
        <v/>
      </c>
      <c r="X48" s="14" t="str">
        <f>IF($AP48+21&lt;$D$6,"",IF($AP48+21&gt;$K$6,"",($AP48+21)))</f>
        <v/>
      </c>
      <c r="Y48" s="14" t="str">
        <f>IF($AP48+22&lt;$D$6,"",IF($AP48+22&gt;$K$6,"",($AP48+22)))</f>
        <v/>
      </c>
      <c r="Z48" s="14" t="str">
        <f>IF($AP48+23&lt;$D$6,"",IF($AP48+23&gt;$K$6,"",($AP48+23)))</f>
        <v/>
      </c>
      <c r="AA48" s="14" t="str">
        <f>IF($AP48+24&lt;$D$6,"",IF($AP48+24&gt;$K$6,"",($AP48+24)))</f>
        <v/>
      </c>
      <c r="AB48" s="14" t="str">
        <f>IF($AP48+25&lt;$D$6,"",IF($AP48+25&gt;$K$6,"",($AP48+25)))</f>
        <v/>
      </c>
      <c r="AC48" s="14" t="str">
        <f>IF($AP48+26&lt;$D$6,"",IF($AP48+26&gt;$K$6,"",($AP48+26)))</f>
        <v/>
      </c>
      <c r="AD48" s="14" t="str">
        <f>IF($AP48+27&lt;$D$6,"",IF($AP48+27&gt;$K$6,"",($AP48+27)))</f>
        <v/>
      </c>
      <c r="AE48" s="14" t="str">
        <f>IF($AP48+28="","",IF(DAY($AP48+28)&lt;4,"",IF($AP48+28&lt;$D$6,"",IF($AP48+28&gt;$K$6,"",($AP48+28)))))</f>
        <v/>
      </c>
      <c r="AF48" s="14" t="str">
        <f>IF($AP48+29="","",IF(DAY($AP48+29)&lt;4,"",IF($AP48+29&lt;$D$6,"",IF($AP48+29&gt;$K$6,"",($AP48+29)))))</f>
        <v/>
      </c>
      <c r="AG48" s="14" t="str">
        <f>IF($AP48+30="","",IF(DAY($AP48+30)&lt;4,"",IF($AP48+30&lt;$D$6,"",IF($AP48+30&gt;$K$6,"",($AP48+30)))))</f>
        <v/>
      </c>
      <c r="AH48" s="120" t="s">
        <v>5</v>
      </c>
      <c r="AI48" s="122" t="s">
        <v>46</v>
      </c>
      <c r="AJ48" s="124" t="s">
        <v>5</v>
      </c>
      <c r="AK48" s="125" t="s">
        <v>46</v>
      </c>
      <c r="AP48" s="26">
        <f>DATE(AP45,AP46,AP47)</f>
        <v>46844</v>
      </c>
    </row>
    <row r="49" spans="2:42" ht="28.5" customHeight="1" x14ac:dyDescent="0.15">
      <c r="B49" s="126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21"/>
      <c r="AI49" s="123"/>
      <c r="AJ49" s="124"/>
      <c r="AK49" s="125"/>
    </row>
    <row r="50" spans="2:42" s="20" customFormat="1" ht="28.5" customHeight="1" thickBot="1" x14ac:dyDescent="0.2">
      <c r="B50" s="127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21"/>
      <c r="AI50" s="123"/>
      <c r="AJ50" s="124"/>
      <c r="AK50" s="12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128" t="str">
        <f>IF(AH51=0,"",AH52/AH51)</f>
        <v/>
      </c>
      <c r="AJ51" s="73">
        <f>AJ42+AH51</f>
        <v>0</v>
      </c>
      <c r="AK51" s="130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129"/>
      <c r="AJ52" s="25">
        <f>AJ43+AH52</f>
        <v>0</v>
      </c>
      <c r="AK52" s="131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1" t="str">
        <f>IF(AP57&gt;$K$6,"",YEAR(AP57))</f>
        <v/>
      </c>
      <c r="R54" s="91"/>
      <c r="S54" s="91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5" t="s">
        <v>7</v>
      </c>
      <c r="AI54" s="106"/>
      <c r="AJ54" s="111" t="s">
        <v>6</v>
      </c>
      <c r="AK54" s="112"/>
      <c r="AO54" s="26">
        <f>AP48+31</f>
        <v>46875</v>
      </c>
      <c r="AP54" s="2">
        <f>YEAR(AO54)</f>
        <v>2028</v>
      </c>
    </row>
    <row r="55" spans="2:42" ht="13.5" customHeight="1" x14ac:dyDescent="0.15">
      <c r="B55" s="35" t="s">
        <v>0</v>
      </c>
      <c r="C55" s="117" t="str">
        <f>IF(AP57&gt;$K$6,"",MONTH(AP57))</f>
        <v/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9"/>
      <c r="AH55" s="107"/>
      <c r="AI55" s="108"/>
      <c r="AJ55" s="113"/>
      <c r="AK55" s="114"/>
      <c r="AP55" s="2">
        <f>MONTH(AO54)</f>
        <v>5</v>
      </c>
    </row>
    <row r="56" spans="2:42" x14ac:dyDescent="0.15">
      <c r="B56" s="36" t="s">
        <v>1</v>
      </c>
      <c r="C56" s="32" t="str">
        <f>IF($AP57&lt;$D$6,"",IF($AP57&gt;$K$6,"",($AP57)))</f>
        <v/>
      </c>
      <c r="D56" s="32" t="str">
        <f>IF($AP57+1&lt;$D$6,"",IF($AP57+1&gt;$K$6,"",($AP57+1)))</f>
        <v/>
      </c>
      <c r="E56" s="32" t="str">
        <f>IF($AP57+2&lt;$D$6,"",IF($AP57+2&gt;$K$6,"",($AP57+2)))</f>
        <v/>
      </c>
      <c r="F56" s="32" t="str">
        <f>IF($AP57+3&lt;$D$6,"",IF($AP57+3&gt;$K$6,"",($AP57+3)))</f>
        <v/>
      </c>
      <c r="G56" s="32" t="str">
        <f>IF($AP57+4&lt;$D$6,"",IF($AP57+4&gt;$K$6,"",($AP57+4)))</f>
        <v/>
      </c>
      <c r="H56" s="32" t="str">
        <f>IF($AP57+5&lt;$D$6,"",IF($AP57+5&gt;$K$6,"",($AP57+5)))</f>
        <v/>
      </c>
      <c r="I56" s="32" t="str">
        <f>IF($AP57+6&lt;$D$6,"",IF($AP57+6&gt;$K$6,"",($AP57+6)))</f>
        <v/>
      </c>
      <c r="J56" s="32" t="str">
        <f>IF($AP57+7&lt;$D$6,"",IF($AP57+7&gt;$K$6,"",($AP57+7)))</f>
        <v/>
      </c>
      <c r="K56" s="32" t="str">
        <f>IF($AP57+8&lt;$D$6,"",IF($AP57+8&gt;$K$6,"",($AP57+8)))</f>
        <v/>
      </c>
      <c r="L56" s="32" t="str">
        <f>IF($AP57+9&lt;$D$6,"",IF($AP57+9&gt;$K$6,"",($AP57+9)))</f>
        <v/>
      </c>
      <c r="M56" s="32" t="str">
        <f>IF($AP57+10&lt;$D$6,"",IF($AP57+10&gt;$K$6,"",($AP57+10)))</f>
        <v/>
      </c>
      <c r="N56" s="32" t="str">
        <f>IF($AP57+11&lt;$D$6,"",IF($AP57+11&gt;$K$6,"",($AP57+11)))</f>
        <v/>
      </c>
      <c r="O56" s="32" t="str">
        <f>IF($AP57+12&lt;$D$6,"",IF($AP57+12&gt;$K$6,"",($AP57+12)))</f>
        <v/>
      </c>
      <c r="P56" s="32" t="str">
        <f>IF($AP57+13&lt;$D$6,"",IF($AP57+13&gt;$K$6,"",($AP57+13)))</f>
        <v/>
      </c>
      <c r="Q56" s="32" t="str">
        <f>IF($AP57+14&lt;$D$6,"",IF($AP57+14&gt;$K$6,"",($AP57+14)))</f>
        <v/>
      </c>
      <c r="R56" s="32" t="str">
        <f>IF($AP57+15&lt;$D$6,"",IF($AP57+15&gt;$K$6,"",($AP57+15)))</f>
        <v/>
      </c>
      <c r="S56" s="32" t="str">
        <f>IF($AP57+16&lt;$D$6,"",IF($AP57+16&gt;$K$6,"",($AP57+16)))</f>
        <v/>
      </c>
      <c r="T56" s="32" t="str">
        <f>IF($AP57+17&lt;$D$6,"",IF($AP57+17&gt;$K$6,"",($AP57+17)))</f>
        <v/>
      </c>
      <c r="U56" s="32" t="str">
        <f>IF($AP57+18&lt;$D$6,"",IF($AP57+18&gt;$K$6,"",($AP57+18)))</f>
        <v/>
      </c>
      <c r="V56" s="32" t="str">
        <f>IF($AP57+19&lt;$D$6,"",IF($AP57+19&gt;$K$6,"",($AP57+19)))</f>
        <v/>
      </c>
      <c r="W56" s="32" t="str">
        <f>IF($AP57+20&lt;$D$6,"",IF($AP57+20&gt;$K$6,"",($AP57+20)))</f>
        <v/>
      </c>
      <c r="X56" s="32" t="str">
        <f>IF($AP57+21&lt;$D$6,"",IF($AP57+21&gt;$K$6,"",($AP57+21)))</f>
        <v/>
      </c>
      <c r="Y56" s="32" t="str">
        <f>IF($AP57+22&lt;$D$6,"",IF($AP57+22&gt;$K$6,"",($AP57+22)))</f>
        <v/>
      </c>
      <c r="Z56" s="32" t="str">
        <f>IF($AP57+23&lt;$D$6,"",IF($AP57+23&gt;$K$6,"",($AP57+23)))</f>
        <v/>
      </c>
      <c r="AA56" s="32" t="str">
        <f>IF($AP57+24&lt;$D$6,"",IF($AP57+24&gt;$K$6,"",($AP57+24)))</f>
        <v/>
      </c>
      <c r="AB56" s="32" t="str">
        <f>IF($AP57+25&lt;$D$6,"",IF($AP57+25&gt;$K$6,"",($AP57+25)))</f>
        <v/>
      </c>
      <c r="AC56" s="32" t="str">
        <f>IF($AP57+26&lt;$D$6,"",IF($AP57+26&gt;$K$6,"",($AP57+26)))</f>
        <v/>
      </c>
      <c r="AD56" s="32" t="str">
        <f>IF($AP57+27&lt;$D$6,"",IF($AP57+27&gt;$K$6,"",($AP57+27)))</f>
        <v/>
      </c>
      <c r="AE56" s="32" t="str">
        <f>IF($AP57+28="","",IF(DAY($AP57+28)&lt;4,"",IF($AP57+28&lt;$D$6,"",IF($AP57+28&gt;$K$6,"",($AP57+28)))))</f>
        <v/>
      </c>
      <c r="AF56" s="32" t="str">
        <f>IF($AP57+29="","",IF(DAY($AP57+29)&lt;4,"",IF($AP57+29&lt;$D$6,"",IF($AP57+29&gt;$K$6,"",($AP57+29)))))</f>
        <v/>
      </c>
      <c r="AG56" s="32" t="str">
        <f>IF($AP57+30="","",IF(DAY($AP57+30)&lt;4,"",IF($AP57+30&lt;$D$6,"",IF($AP57+30&gt;$K$6,"",($AP57+30)))))</f>
        <v/>
      </c>
      <c r="AH56" s="109"/>
      <c r="AI56" s="110"/>
      <c r="AJ56" s="115"/>
      <c r="AK56" s="116"/>
      <c r="AP56" s="2">
        <v>1</v>
      </c>
    </row>
    <row r="57" spans="2:42" ht="13.5" customHeight="1" x14ac:dyDescent="0.15">
      <c r="B57" s="36" t="s">
        <v>3</v>
      </c>
      <c r="C57" s="14" t="str">
        <f>IF($AP57&lt;$D$6,"",IF($AP57&gt;$K$6,"",($AP57)))</f>
        <v/>
      </c>
      <c r="D57" s="14" t="str">
        <f>IF($AP57+1&lt;$D$6,"",IF($AP57+1&gt;$K$6,"",($AP57+1)))</f>
        <v/>
      </c>
      <c r="E57" s="14" t="str">
        <f>IF($AP57+2&lt;$D$6,"",IF($AP57+2&gt;$K$6,"",($AP57+2)))</f>
        <v/>
      </c>
      <c r="F57" s="14" t="str">
        <f>IF($AP57+3&lt;$D$6,"",IF($AP57+3&gt;$K$6,"",($AP57+3)))</f>
        <v/>
      </c>
      <c r="G57" s="14" t="str">
        <f>IF($AP57+4&lt;$D$6,"",IF($AP57+4&gt;$K$6,"",($AP57+4)))</f>
        <v/>
      </c>
      <c r="H57" s="14" t="str">
        <f>IF($AP57+5&lt;$D$6,"",IF($AP57+5&gt;$K$6,"",($AP57+5)))</f>
        <v/>
      </c>
      <c r="I57" s="14" t="str">
        <f>IF($AP57+6&lt;$D$6,"",IF($AP57+6&gt;$K$6,"",($AP57+6)))</f>
        <v/>
      </c>
      <c r="J57" s="14" t="str">
        <f>IF($AP57+7&lt;$D$6,"",IF($AP57+7&gt;$K$6,"",($AP57+7)))</f>
        <v/>
      </c>
      <c r="K57" s="14" t="str">
        <f>IF($AP57+8&lt;$D$6,"",IF($AP57+8&gt;$K$6,"",($AP57+8)))</f>
        <v/>
      </c>
      <c r="L57" s="14" t="str">
        <f>IF($AP57+9&lt;$D$6,"",IF($AP57+9&gt;$K$6,"",($AP57+9)))</f>
        <v/>
      </c>
      <c r="M57" s="14" t="str">
        <f>IF($AP57+10&lt;$D$6,"",IF($AP57+10&gt;$K$6,"",($AP57+10)))</f>
        <v/>
      </c>
      <c r="N57" s="14" t="str">
        <f>IF($AP57+11&lt;$D$6,"",IF($AP57+11&gt;$K$6,"",($AP57+11)))</f>
        <v/>
      </c>
      <c r="O57" s="14" t="str">
        <f>IF($AP57+12&lt;$D$6,"",IF($AP57+12&gt;$K$6,"",($AP57+12)))</f>
        <v/>
      </c>
      <c r="P57" s="14" t="str">
        <f>IF($AP57+13&lt;$D$6,"",IF($AP57+13&gt;$K$6,"",($AP57+13)))</f>
        <v/>
      </c>
      <c r="Q57" s="14" t="str">
        <f>IF($AP57+14&lt;$D$6,"",IF($AP57+14&gt;$K$6,"",($AP57+14)))</f>
        <v/>
      </c>
      <c r="R57" s="14" t="str">
        <f>IF($AP57+15&lt;$D$6,"",IF($AP57+15&gt;$K$6,"",($AP57+15)))</f>
        <v/>
      </c>
      <c r="S57" s="14" t="str">
        <f>IF($AP57+16&lt;$D$6,"",IF($AP57+16&gt;$K$6,"",($AP57+16)))</f>
        <v/>
      </c>
      <c r="T57" s="14" t="str">
        <f>IF($AP57+17&lt;$D$6,"",IF($AP57+17&gt;$K$6,"",($AP57+17)))</f>
        <v/>
      </c>
      <c r="U57" s="14" t="str">
        <f>IF($AP57+18&lt;$D$6,"",IF($AP57+18&gt;$K$6,"",($AP57+18)))</f>
        <v/>
      </c>
      <c r="V57" s="14" t="str">
        <f>IF($AP57+19&lt;$D$6,"",IF($AP57+19&gt;$K$6,"",($AP57+19)))</f>
        <v/>
      </c>
      <c r="W57" s="14" t="str">
        <f>IF($AP57+20&lt;$D$6,"",IF($AP57+20&gt;$K$6,"",($AP57+20)))</f>
        <v/>
      </c>
      <c r="X57" s="14" t="str">
        <f>IF($AP57+21&lt;$D$6,"",IF($AP57+21&gt;$K$6,"",($AP57+21)))</f>
        <v/>
      </c>
      <c r="Y57" s="14" t="str">
        <f>IF($AP57+22&lt;$D$6,"",IF($AP57+22&gt;$K$6,"",($AP57+22)))</f>
        <v/>
      </c>
      <c r="Z57" s="14" t="str">
        <f>IF($AP57+23&lt;$D$6,"",IF($AP57+23&gt;$K$6,"",($AP57+23)))</f>
        <v/>
      </c>
      <c r="AA57" s="14" t="str">
        <f>IF($AP57+24&lt;$D$6,"",IF($AP57+24&gt;$K$6,"",($AP57+24)))</f>
        <v/>
      </c>
      <c r="AB57" s="14" t="str">
        <f>IF($AP57+25&lt;$D$6,"",IF($AP57+25&gt;$K$6,"",($AP57+25)))</f>
        <v/>
      </c>
      <c r="AC57" s="14" t="str">
        <f>IF($AP57+26&lt;$D$6,"",IF($AP57+26&gt;$K$6,"",($AP57+26)))</f>
        <v/>
      </c>
      <c r="AD57" s="14" t="str">
        <f>IF($AP57+27&lt;$D$6,"",IF($AP57+27&gt;$K$6,"",($AP57+27)))</f>
        <v/>
      </c>
      <c r="AE57" s="14" t="str">
        <f>IF($AP57+28="","",IF(DAY($AP57+28)&lt;4,"",IF($AP57+28&lt;$D$6,"",IF($AP57+28&gt;$K$6,"",($AP57+28)))))</f>
        <v/>
      </c>
      <c r="AF57" s="14" t="str">
        <f>IF($AP57+29="","",IF(DAY($AP57+29)&lt;4,"",IF($AP57+29&lt;$D$6,"",IF($AP57+29&gt;$K$6,"",($AP57+29)))))</f>
        <v/>
      </c>
      <c r="AG57" s="14" t="str">
        <f>IF($AP57+30="","",IF(DAY($AP57+30)&lt;4,"",IF($AP57+30&lt;$D$6,"",IF($AP57+30&gt;$K$6,"",($AP57+30)))))</f>
        <v/>
      </c>
      <c r="AH57" s="120" t="s">
        <v>5</v>
      </c>
      <c r="AI57" s="122" t="s">
        <v>46</v>
      </c>
      <c r="AJ57" s="124" t="s">
        <v>5</v>
      </c>
      <c r="AK57" s="125" t="s">
        <v>46</v>
      </c>
      <c r="AP57" s="26">
        <f>DATE(AP54,AP55,AP56)</f>
        <v>46874</v>
      </c>
    </row>
    <row r="58" spans="2:42" ht="28.5" customHeight="1" x14ac:dyDescent="0.15">
      <c r="B58" s="126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21"/>
      <c r="AI58" s="123"/>
      <c r="AJ58" s="124"/>
      <c r="AK58" s="125"/>
    </row>
    <row r="59" spans="2:42" s="20" customFormat="1" ht="28.5" customHeight="1" thickBot="1" x14ac:dyDescent="0.2">
      <c r="B59" s="127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21"/>
      <c r="AI59" s="123"/>
      <c r="AJ59" s="124"/>
      <c r="AK59" s="12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128" t="str">
        <f>IF(AH60=0,"",AH61/AH60)</f>
        <v/>
      </c>
      <c r="AJ60" s="73">
        <f>AJ51+AH60</f>
        <v>0</v>
      </c>
      <c r="AK60" s="130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129"/>
      <c r="AJ61" s="25">
        <f>AJ52+AH61</f>
        <v>0</v>
      </c>
      <c r="AK61" s="131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91" t="str">
        <f>IF(AP66&gt;$K$6,"",YEAR(AP66))</f>
        <v/>
      </c>
      <c r="R63" s="91"/>
      <c r="S63" s="91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5" t="s">
        <v>7</v>
      </c>
      <c r="AI63" s="106"/>
      <c r="AJ63" s="111" t="s">
        <v>6</v>
      </c>
      <c r="AK63" s="112"/>
      <c r="AO63" s="26">
        <f>AP57+31</f>
        <v>46905</v>
      </c>
      <c r="AP63" s="2">
        <f>YEAR(AO63)</f>
        <v>2028</v>
      </c>
    </row>
    <row r="64" spans="2:42" ht="13.5" customHeight="1" x14ac:dyDescent="0.15">
      <c r="B64" s="35" t="s">
        <v>0</v>
      </c>
      <c r="C64" s="117" t="str">
        <f>IF(AP66&gt;$K$6,"",MONTH(AP66))</f>
        <v/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9"/>
      <c r="AH64" s="107"/>
      <c r="AI64" s="108"/>
      <c r="AJ64" s="113"/>
      <c r="AK64" s="114"/>
      <c r="AP64" s="2">
        <f>MONTH(AO63)</f>
        <v>6</v>
      </c>
    </row>
    <row r="65" spans="2:42" x14ac:dyDescent="0.15">
      <c r="B65" s="36" t="s">
        <v>1</v>
      </c>
      <c r="C65" s="32" t="str">
        <f>IF($AP66&lt;$D$6,"",IF($AP66&gt;$K$6,"",($AP66)))</f>
        <v/>
      </c>
      <c r="D65" s="32" t="str">
        <f>IF($AP66+1&lt;$D$6,"",IF($AP66+1&gt;$K$6,"",($AP66+1)))</f>
        <v/>
      </c>
      <c r="E65" s="32" t="str">
        <f>IF($AP66+2&lt;$D$6,"",IF($AP66+2&gt;$K$6,"",($AP66+2)))</f>
        <v/>
      </c>
      <c r="F65" s="32" t="str">
        <f>IF($AP66+3&lt;$D$6,"",IF($AP66+3&gt;$K$6,"",($AP66+3)))</f>
        <v/>
      </c>
      <c r="G65" s="32" t="str">
        <f>IF($AP66+4&lt;$D$6,"",IF($AP66+4&gt;$K$6,"",($AP66+4)))</f>
        <v/>
      </c>
      <c r="H65" s="32" t="str">
        <f>IF($AP66+5&lt;$D$6,"",IF($AP66+5&gt;$K$6,"",($AP66+5)))</f>
        <v/>
      </c>
      <c r="I65" s="32" t="str">
        <f>IF($AP66+6&lt;$D$6,"",IF($AP66+6&gt;$K$6,"",($AP66+6)))</f>
        <v/>
      </c>
      <c r="J65" s="32" t="str">
        <f>IF($AP66+7&lt;$D$6,"",IF($AP66+7&gt;$K$6,"",($AP66+7)))</f>
        <v/>
      </c>
      <c r="K65" s="32" t="str">
        <f>IF($AP66+8&lt;$D$6,"",IF($AP66+8&gt;$K$6,"",($AP66+8)))</f>
        <v/>
      </c>
      <c r="L65" s="32" t="str">
        <f>IF($AP66+9&lt;$D$6,"",IF($AP66+9&gt;$K$6,"",($AP66+9)))</f>
        <v/>
      </c>
      <c r="M65" s="32" t="str">
        <f>IF($AP66+10&lt;$D$6,"",IF($AP66+10&gt;$K$6,"",($AP66+10)))</f>
        <v/>
      </c>
      <c r="N65" s="32" t="str">
        <f>IF($AP66+11&lt;$D$6,"",IF($AP66+11&gt;$K$6,"",($AP66+11)))</f>
        <v/>
      </c>
      <c r="O65" s="32" t="str">
        <f>IF($AP66+12&lt;$D$6,"",IF($AP66+12&gt;$K$6,"",($AP66+12)))</f>
        <v/>
      </c>
      <c r="P65" s="32" t="str">
        <f>IF($AP66+13&lt;$D$6,"",IF($AP66+13&gt;$K$6,"",($AP66+13)))</f>
        <v/>
      </c>
      <c r="Q65" s="32" t="str">
        <f>IF($AP66+14&lt;$D$6,"",IF($AP66+14&gt;$K$6,"",($AP66+14)))</f>
        <v/>
      </c>
      <c r="R65" s="32" t="str">
        <f>IF($AP66+15&lt;$D$6,"",IF($AP66+15&gt;$K$6,"",($AP66+15)))</f>
        <v/>
      </c>
      <c r="S65" s="32" t="str">
        <f>IF($AP66+16&lt;$D$6,"",IF($AP66+16&gt;$K$6,"",($AP66+16)))</f>
        <v/>
      </c>
      <c r="T65" s="32" t="str">
        <f>IF($AP66+17&lt;$D$6,"",IF($AP66+17&gt;$K$6,"",($AP66+17)))</f>
        <v/>
      </c>
      <c r="U65" s="32" t="str">
        <f>IF($AP66+18&lt;$D$6,"",IF($AP66+18&gt;$K$6,"",($AP66+18)))</f>
        <v/>
      </c>
      <c r="V65" s="32" t="str">
        <f>IF($AP66+19&lt;$D$6,"",IF($AP66+19&gt;$K$6,"",($AP66+19)))</f>
        <v/>
      </c>
      <c r="W65" s="32" t="str">
        <f>IF($AP66+20&lt;$D$6,"",IF($AP66+20&gt;$K$6,"",($AP66+20)))</f>
        <v/>
      </c>
      <c r="X65" s="32" t="str">
        <f>IF($AP66+21&lt;$D$6,"",IF($AP66+21&gt;$K$6,"",($AP66+21)))</f>
        <v/>
      </c>
      <c r="Y65" s="32" t="str">
        <f>IF($AP66+22&lt;$D$6,"",IF($AP66+22&gt;$K$6,"",($AP66+22)))</f>
        <v/>
      </c>
      <c r="Z65" s="32" t="str">
        <f>IF($AP66+23&lt;$D$6,"",IF($AP66+23&gt;$K$6,"",($AP66+23)))</f>
        <v/>
      </c>
      <c r="AA65" s="32" t="str">
        <f>IF($AP66+24&lt;$D$6,"",IF($AP66+24&gt;$K$6,"",($AP66+24)))</f>
        <v/>
      </c>
      <c r="AB65" s="32" t="str">
        <f>IF($AP66+25&lt;$D$6,"",IF($AP66+25&gt;$K$6,"",($AP66+25)))</f>
        <v/>
      </c>
      <c r="AC65" s="32" t="str">
        <f>IF($AP66+26&lt;$D$6,"",IF($AP66+26&gt;$K$6,"",($AP66+26)))</f>
        <v/>
      </c>
      <c r="AD65" s="32" t="str">
        <f>IF($AP66+27&lt;$D$6,"",IF($AP66+27&gt;$K$6,"",($AP66+27)))</f>
        <v/>
      </c>
      <c r="AE65" s="32" t="str">
        <f>IF($AP66+28="","",IF(DAY($AP66+28)&lt;4,"",IF($AP66+28&lt;$D$6,"",IF($AP66+28&gt;$K$6,"",($AP66+28)))))</f>
        <v/>
      </c>
      <c r="AF65" s="32" t="str">
        <f>IF($AP66+29="","",IF(DAY($AP66+29)&lt;4,"",IF($AP66+29&lt;$D$6,"",IF($AP66+29&gt;$K$6,"",($AP66+29)))))</f>
        <v/>
      </c>
      <c r="AG65" s="32" t="str">
        <f>IF($AP66+30="","",IF(DAY($AP66+30)&lt;4,"",IF($AP66+30&lt;$D$6,"",IF($AP66+30&gt;$K$6,"",($AP66+30)))))</f>
        <v/>
      </c>
      <c r="AH65" s="109"/>
      <c r="AI65" s="110"/>
      <c r="AJ65" s="115"/>
      <c r="AK65" s="116"/>
      <c r="AP65" s="2">
        <v>1</v>
      </c>
    </row>
    <row r="66" spans="2:42" ht="13.5" customHeight="1" x14ac:dyDescent="0.15">
      <c r="B66" s="36" t="s">
        <v>3</v>
      </c>
      <c r="C66" s="14" t="str">
        <f>IF($AP66&lt;$D$6,"",IF($AP66&gt;$K$6,"",($AP66)))</f>
        <v/>
      </c>
      <c r="D66" s="14" t="str">
        <f>IF($AP66+1&lt;$D$6,"",IF($AP66+1&gt;$K$6,"",($AP66+1)))</f>
        <v/>
      </c>
      <c r="E66" s="14" t="str">
        <f>IF($AP66+2&lt;$D$6,"",IF($AP66+2&gt;$K$6,"",($AP66+2)))</f>
        <v/>
      </c>
      <c r="F66" s="14" t="str">
        <f>IF($AP66+3&lt;$D$6,"",IF($AP66+3&gt;$K$6,"",($AP66+3)))</f>
        <v/>
      </c>
      <c r="G66" s="14" t="str">
        <f>IF($AP66+4&lt;$D$6,"",IF($AP66+4&gt;$K$6,"",($AP66+4)))</f>
        <v/>
      </c>
      <c r="H66" s="14" t="str">
        <f>IF($AP66+5&lt;$D$6,"",IF($AP66+5&gt;$K$6,"",($AP66+5)))</f>
        <v/>
      </c>
      <c r="I66" s="14" t="str">
        <f>IF($AP66+6&lt;$D$6,"",IF($AP66+6&gt;$K$6,"",($AP66+6)))</f>
        <v/>
      </c>
      <c r="J66" s="14" t="str">
        <f>IF($AP66+7&lt;$D$6,"",IF($AP66+7&gt;$K$6,"",($AP66+7)))</f>
        <v/>
      </c>
      <c r="K66" s="14" t="str">
        <f>IF($AP66+8&lt;$D$6,"",IF($AP66+8&gt;$K$6,"",($AP66+8)))</f>
        <v/>
      </c>
      <c r="L66" s="14" t="str">
        <f>IF($AP66+9&lt;$D$6,"",IF($AP66+9&gt;$K$6,"",($AP66+9)))</f>
        <v/>
      </c>
      <c r="M66" s="14" t="str">
        <f>IF($AP66+10&lt;$D$6,"",IF($AP66+10&gt;$K$6,"",($AP66+10)))</f>
        <v/>
      </c>
      <c r="N66" s="14" t="str">
        <f>IF($AP66+11&lt;$D$6,"",IF($AP66+11&gt;$K$6,"",($AP66+11)))</f>
        <v/>
      </c>
      <c r="O66" s="14" t="str">
        <f>IF($AP66+12&lt;$D$6,"",IF($AP66+12&gt;$K$6,"",($AP66+12)))</f>
        <v/>
      </c>
      <c r="P66" s="14" t="str">
        <f>IF($AP66+13&lt;$D$6,"",IF($AP66+13&gt;$K$6,"",($AP66+13)))</f>
        <v/>
      </c>
      <c r="Q66" s="14" t="str">
        <f>IF($AP66+14&lt;$D$6,"",IF($AP66+14&gt;$K$6,"",($AP66+14)))</f>
        <v/>
      </c>
      <c r="R66" s="14" t="str">
        <f>IF($AP66+15&lt;$D$6,"",IF($AP66+15&gt;$K$6,"",($AP66+15)))</f>
        <v/>
      </c>
      <c r="S66" s="14" t="str">
        <f>IF($AP66+16&lt;$D$6,"",IF($AP66+16&gt;$K$6,"",($AP66+16)))</f>
        <v/>
      </c>
      <c r="T66" s="14" t="str">
        <f>IF($AP66+17&lt;$D$6,"",IF($AP66+17&gt;$K$6,"",($AP66+17)))</f>
        <v/>
      </c>
      <c r="U66" s="14" t="str">
        <f>IF($AP66+18&lt;$D$6,"",IF($AP66+18&gt;$K$6,"",($AP66+18)))</f>
        <v/>
      </c>
      <c r="V66" s="14" t="str">
        <f>IF($AP66+19&lt;$D$6,"",IF($AP66+19&gt;$K$6,"",($AP66+19)))</f>
        <v/>
      </c>
      <c r="W66" s="14" t="str">
        <f>IF($AP66+20&lt;$D$6,"",IF($AP66+20&gt;$K$6,"",($AP66+20)))</f>
        <v/>
      </c>
      <c r="X66" s="14" t="str">
        <f>IF($AP66+21&lt;$D$6,"",IF($AP66+21&gt;$K$6,"",($AP66+21)))</f>
        <v/>
      </c>
      <c r="Y66" s="14" t="str">
        <f>IF($AP66+22&lt;$D$6,"",IF($AP66+22&gt;$K$6,"",($AP66+22)))</f>
        <v/>
      </c>
      <c r="Z66" s="14" t="str">
        <f>IF($AP66+23&lt;$D$6,"",IF($AP66+23&gt;$K$6,"",($AP66+23)))</f>
        <v/>
      </c>
      <c r="AA66" s="14" t="str">
        <f>IF($AP66+24&lt;$D$6,"",IF($AP66+24&gt;$K$6,"",($AP66+24)))</f>
        <v/>
      </c>
      <c r="AB66" s="14" t="str">
        <f>IF($AP66+25&lt;$D$6,"",IF($AP66+25&gt;$K$6,"",($AP66+25)))</f>
        <v/>
      </c>
      <c r="AC66" s="14" t="str">
        <f>IF($AP66+26&lt;$D$6,"",IF($AP66+26&gt;$K$6,"",($AP66+26)))</f>
        <v/>
      </c>
      <c r="AD66" s="14" t="str">
        <f>IF($AP66+27&lt;$D$6,"",IF($AP66+27&gt;$K$6,"",($AP66+27)))</f>
        <v/>
      </c>
      <c r="AE66" s="14" t="str">
        <f>IF($AP66+28="","",IF(DAY($AP66+28)&lt;4,"",IF($AP66+28&lt;$D$6,"",IF($AP66+28&gt;$K$6,"",($AP66+28)))))</f>
        <v/>
      </c>
      <c r="AF66" s="14" t="str">
        <f>IF($AP66+29="","",IF(DAY($AP66+29)&lt;4,"",IF($AP66+29&lt;$D$6,"",IF($AP66+29&gt;$K$6,"",($AP66+29)))))</f>
        <v/>
      </c>
      <c r="AG66" s="14" t="str">
        <f>IF($AP66+30="","",IF(DAY($AP66+30)&lt;4,"",IF($AP66+30&lt;$D$6,"",IF($AP66+30&gt;$K$6,"",($AP66+30)))))</f>
        <v/>
      </c>
      <c r="AH66" s="120" t="s">
        <v>5</v>
      </c>
      <c r="AI66" s="122" t="s">
        <v>46</v>
      </c>
      <c r="AJ66" s="124" t="s">
        <v>5</v>
      </c>
      <c r="AK66" s="125" t="s">
        <v>46</v>
      </c>
      <c r="AP66" s="26">
        <f>DATE(AP63,AP64,AP65)</f>
        <v>46905</v>
      </c>
    </row>
    <row r="67" spans="2:42" ht="28.5" customHeight="1" x14ac:dyDescent="0.15">
      <c r="B67" s="126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21"/>
      <c r="AI67" s="123"/>
      <c r="AJ67" s="124"/>
      <c r="AK67" s="125"/>
    </row>
    <row r="68" spans="2:42" s="20" customFormat="1" ht="28.5" customHeight="1" thickBot="1" x14ac:dyDescent="0.2">
      <c r="B68" s="127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21"/>
      <c r="AI68" s="123"/>
      <c r="AJ68" s="124"/>
      <c r="AK68" s="12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128" t="str">
        <f>IF(AH69=0,"",AH70/AH69)</f>
        <v/>
      </c>
      <c r="AJ69" s="73">
        <f>AJ60+AH69</f>
        <v>0</v>
      </c>
      <c r="AK69" s="130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129"/>
      <c r="AJ70" s="25">
        <f>AJ61+AH70</f>
        <v>0</v>
      </c>
      <c r="AK70" s="131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91" t="str">
        <f>IF(AP75&gt;$K$6,"",YEAR(AP75))</f>
        <v/>
      </c>
      <c r="R72" s="91"/>
      <c r="S72" s="91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5" t="s">
        <v>7</v>
      </c>
      <c r="AI72" s="106"/>
      <c r="AJ72" s="111" t="s">
        <v>6</v>
      </c>
      <c r="AK72" s="112"/>
      <c r="AO72" s="26">
        <f>AP66+31</f>
        <v>46936</v>
      </c>
      <c r="AP72" s="2">
        <f>YEAR(AO72)</f>
        <v>2028</v>
      </c>
    </row>
    <row r="73" spans="2:42" x14ac:dyDescent="0.15">
      <c r="B73" s="35" t="s">
        <v>0</v>
      </c>
      <c r="C73" s="117" t="str">
        <f>IF(AP75&gt;$K$6,"",MONTH(AP75))</f>
        <v/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  <c r="AH73" s="107"/>
      <c r="AI73" s="108"/>
      <c r="AJ73" s="113"/>
      <c r="AK73" s="114"/>
      <c r="AP73" s="2">
        <f>MONTH(AO72)</f>
        <v>7</v>
      </c>
    </row>
    <row r="74" spans="2:42" x14ac:dyDescent="0.15">
      <c r="B74" s="36" t="s">
        <v>1</v>
      </c>
      <c r="C74" s="32" t="str">
        <f>IF($AP75&lt;$D$6,"",IF($AP75&gt;$K$6,"",($AP75)))</f>
        <v/>
      </c>
      <c r="D74" s="32" t="str">
        <f>IF($AP75+1&lt;$D$6,"",IF($AP75+1&gt;$K$6,"",($AP75+1)))</f>
        <v/>
      </c>
      <c r="E74" s="32" t="str">
        <f>IF($AP75+2&lt;$D$6,"",IF($AP75+2&gt;$K$6,"",($AP75+2)))</f>
        <v/>
      </c>
      <c r="F74" s="32" t="str">
        <f>IF($AP75+3&lt;$D$6,"",IF($AP75+3&gt;$K$6,"",($AP75+3)))</f>
        <v/>
      </c>
      <c r="G74" s="32" t="str">
        <f>IF($AP75+4&lt;$D$6,"",IF($AP75+4&gt;$K$6,"",($AP75+4)))</f>
        <v/>
      </c>
      <c r="H74" s="32" t="str">
        <f>IF($AP75+5&lt;$D$6,"",IF($AP75+5&gt;$K$6,"",($AP75+5)))</f>
        <v/>
      </c>
      <c r="I74" s="32" t="str">
        <f>IF($AP75+6&lt;$D$6,"",IF($AP75+6&gt;$K$6,"",($AP75+6)))</f>
        <v/>
      </c>
      <c r="J74" s="32" t="str">
        <f>IF($AP75+7&lt;$D$6,"",IF($AP75+7&gt;$K$6,"",($AP75+7)))</f>
        <v/>
      </c>
      <c r="K74" s="32" t="str">
        <f>IF($AP75+8&lt;$D$6,"",IF($AP75+8&gt;$K$6,"",($AP75+8)))</f>
        <v/>
      </c>
      <c r="L74" s="32" t="str">
        <f>IF($AP75+9&lt;$D$6,"",IF($AP75+9&gt;$K$6,"",($AP75+9)))</f>
        <v/>
      </c>
      <c r="M74" s="32" t="str">
        <f>IF($AP75+10&lt;$D$6,"",IF($AP75+10&gt;$K$6,"",($AP75+10)))</f>
        <v/>
      </c>
      <c r="N74" s="32" t="str">
        <f>IF($AP75+11&lt;$D$6,"",IF($AP75+11&gt;$K$6,"",($AP75+11)))</f>
        <v/>
      </c>
      <c r="O74" s="32" t="str">
        <f>IF($AP75+12&lt;$D$6,"",IF($AP75+12&gt;$K$6,"",($AP75+12)))</f>
        <v/>
      </c>
      <c r="P74" s="32" t="str">
        <f>IF($AP75+13&lt;$D$6,"",IF($AP75+13&gt;$K$6,"",($AP75+13)))</f>
        <v/>
      </c>
      <c r="Q74" s="32" t="str">
        <f>IF($AP75+14&lt;$D$6,"",IF($AP75+14&gt;$K$6,"",($AP75+14)))</f>
        <v/>
      </c>
      <c r="R74" s="32" t="str">
        <f>IF($AP75+15&lt;$D$6,"",IF($AP75+15&gt;$K$6,"",($AP75+15)))</f>
        <v/>
      </c>
      <c r="S74" s="32" t="str">
        <f>IF($AP75+16&lt;$D$6,"",IF($AP75+16&gt;$K$6,"",($AP75+16)))</f>
        <v/>
      </c>
      <c r="T74" s="32" t="str">
        <f>IF($AP75+17&lt;$D$6,"",IF($AP75+17&gt;$K$6,"",($AP75+17)))</f>
        <v/>
      </c>
      <c r="U74" s="32" t="str">
        <f>IF($AP75+18&lt;$D$6,"",IF($AP75+18&gt;$K$6,"",($AP75+18)))</f>
        <v/>
      </c>
      <c r="V74" s="32" t="str">
        <f>IF($AP75+19&lt;$D$6,"",IF($AP75+19&gt;$K$6,"",($AP75+19)))</f>
        <v/>
      </c>
      <c r="W74" s="32" t="str">
        <f>IF($AP75+20&lt;$D$6,"",IF($AP75+20&gt;$K$6,"",($AP75+20)))</f>
        <v/>
      </c>
      <c r="X74" s="32" t="str">
        <f>IF($AP75+21&lt;$D$6,"",IF($AP75+21&gt;$K$6,"",($AP75+21)))</f>
        <v/>
      </c>
      <c r="Y74" s="32" t="str">
        <f>IF($AP75+22&lt;$D$6,"",IF($AP75+22&gt;$K$6,"",($AP75+22)))</f>
        <v/>
      </c>
      <c r="Z74" s="32" t="str">
        <f>IF($AP75+23&lt;$D$6,"",IF($AP75+23&gt;$K$6,"",($AP75+23)))</f>
        <v/>
      </c>
      <c r="AA74" s="32" t="str">
        <f>IF($AP75+24&lt;$D$6,"",IF($AP75+24&gt;$K$6,"",($AP75+24)))</f>
        <v/>
      </c>
      <c r="AB74" s="32" t="str">
        <f>IF($AP75+25&lt;$D$6,"",IF($AP75+25&gt;$K$6,"",($AP75+25)))</f>
        <v/>
      </c>
      <c r="AC74" s="32" t="str">
        <f>IF($AP75+26&lt;$D$6,"",IF($AP75+26&gt;$K$6,"",($AP75+26)))</f>
        <v/>
      </c>
      <c r="AD74" s="32" t="str">
        <f>IF($AP75+27&lt;$D$6,"",IF($AP75+27&gt;$K$6,"",($AP75+27)))</f>
        <v/>
      </c>
      <c r="AE74" s="32" t="str">
        <f>IF($AP75+28="","",IF(DAY($AP75+28)&lt;4,"",IF($AP75+28&lt;$D$6,"",IF($AP75+28&gt;$K$6,"",($AP75+28)))))</f>
        <v/>
      </c>
      <c r="AF74" s="32" t="str">
        <f>IF($AP75+29="","",IF(DAY($AP75+29)&lt;4,"",IF($AP75+29&lt;$D$6,"",IF($AP75+29&gt;$K$6,"",($AP75+29)))))</f>
        <v/>
      </c>
      <c r="AG74" s="32" t="str">
        <f>IF($AP75+30="","",IF(DAY($AP75+30)&lt;4,"",IF($AP75+30&lt;$D$6,"",IF($AP75+30&gt;$K$6,"",($AP75+30)))))</f>
        <v/>
      </c>
      <c r="AH74" s="109"/>
      <c r="AI74" s="110"/>
      <c r="AJ74" s="115"/>
      <c r="AK74" s="116"/>
      <c r="AP74" s="2">
        <v>1</v>
      </c>
    </row>
    <row r="75" spans="2:42" ht="13.5" customHeight="1" x14ac:dyDescent="0.15">
      <c r="B75" s="36" t="s">
        <v>3</v>
      </c>
      <c r="C75" s="14" t="str">
        <f>IF($AP75&lt;$D$6,"",IF($AP75&gt;$K$6,"",($AP75)))</f>
        <v/>
      </c>
      <c r="D75" s="14" t="str">
        <f>IF($AP75+1&lt;$D$6,"",IF($AP75+1&gt;$K$6,"",($AP75+1)))</f>
        <v/>
      </c>
      <c r="E75" s="14" t="str">
        <f>IF($AP75+2&lt;$D$6,"",IF($AP75+2&gt;$K$6,"",($AP75+2)))</f>
        <v/>
      </c>
      <c r="F75" s="14" t="str">
        <f>IF($AP75+3&lt;$D$6,"",IF($AP75+3&gt;$K$6,"",($AP75+3)))</f>
        <v/>
      </c>
      <c r="G75" s="14" t="str">
        <f>IF($AP75+4&lt;$D$6,"",IF($AP75+4&gt;$K$6,"",($AP75+4)))</f>
        <v/>
      </c>
      <c r="H75" s="14" t="str">
        <f>IF($AP75+5&lt;$D$6,"",IF($AP75+5&gt;$K$6,"",($AP75+5)))</f>
        <v/>
      </c>
      <c r="I75" s="14" t="str">
        <f>IF($AP75+6&lt;$D$6,"",IF($AP75+6&gt;$K$6,"",($AP75+6)))</f>
        <v/>
      </c>
      <c r="J75" s="14" t="str">
        <f>IF($AP75+7&lt;$D$6,"",IF($AP75+7&gt;$K$6,"",($AP75+7)))</f>
        <v/>
      </c>
      <c r="K75" s="14" t="str">
        <f>IF($AP75+8&lt;$D$6,"",IF($AP75+8&gt;$K$6,"",($AP75+8)))</f>
        <v/>
      </c>
      <c r="L75" s="14" t="str">
        <f>IF($AP75+9&lt;$D$6,"",IF($AP75+9&gt;$K$6,"",($AP75+9)))</f>
        <v/>
      </c>
      <c r="M75" s="14" t="str">
        <f>IF($AP75+10&lt;$D$6,"",IF($AP75+10&gt;$K$6,"",($AP75+10)))</f>
        <v/>
      </c>
      <c r="N75" s="14" t="str">
        <f>IF($AP75+11&lt;$D$6,"",IF($AP75+11&gt;$K$6,"",($AP75+11)))</f>
        <v/>
      </c>
      <c r="O75" s="14" t="str">
        <f>IF($AP75+12&lt;$D$6,"",IF($AP75+12&gt;$K$6,"",($AP75+12)))</f>
        <v/>
      </c>
      <c r="P75" s="14" t="str">
        <f>IF($AP75+13&lt;$D$6,"",IF($AP75+13&gt;$K$6,"",($AP75+13)))</f>
        <v/>
      </c>
      <c r="Q75" s="14" t="str">
        <f>IF($AP75+14&lt;$D$6,"",IF($AP75+14&gt;$K$6,"",($AP75+14)))</f>
        <v/>
      </c>
      <c r="R75" s="14" t="str">
        <f>IF($AP75+15&lt;$D$6,"",IF($AP75+15&gt;$K$6,"",($AP75+15)))</f>
        <v/>
      </c>
      <c r="S75" s="14" t="str">
        <f>IF($AP75+16&lt;$D$6,"",IF($AP75+16&gt;$K$6,"",($AP75+16)))</f>
        <v/>
      </c>
      <c r="T75" s="14" t="str">
        <f>IF($AP75+17&lt;$D$6,"",IF($AP75+17&gt;$K$6,"",($AP75+17)))</f>
        <v/>
      </c>
      <c r="U75" s="14" t="str">
        <f>IF($AP75+18&lt;$D$6,"",IF($AP75+18&gt;$K$6,"",($AP75+18)))</f>
        <v/>
      </c>
      <c r="V75" s="14" t="str">
        <f>IF($AP75+19&lt;$D$6,"",IF($AP75+19&gt;$K$6,"",($AP75+19)))</f>
        <v/>
      </c>
      <c r="W75" s="14" t="str">
        <f>IF($AP75+20&lt;$D$6,"",IF($AP75+20&gt;$K$6,"",($AP75+20)))</f>
        <v/>
      </c>
      <c r="X75" s="14" t="str">
        <f>IF($AP75+21&lt;$D$6,"",IF($AP75+21&gt;$K$6,"",($AP75+21)))</f>
        <v/>
      </c>
      <c r="Y75" s="14" t="str">
        <f>IF($AP75+22&lt;$D$6,"",IF($AP75+22&gt;$K$6,"",($AP75+22)))</f>
        <v/>
      </c>
      <c r="Z75" s="14" t="str">
        <f>IF($AP75+23&lt;$D$6,"",IF($AP75+23&gt;$K$6,"",($AP75+23)))</f>
        <v/>
      </c>
      <c r="AA75" s="14" t="str">
        <f>IF($AP75+24&lt;$D$6,"",IF($AP75+24&gt;$K$6,"",($AP75+24)))</f>
        <v/>
      </c>
      <c r="AB75" s="14" t="str">
        <f>IF($AP75+25&lt;$D$6,"",IF($AP75+25&gt;$K$6,"",($AP75+25)))</f>
        <v/>
      </c>
      <c r="AC75" s="14" t="str">
        <f>IF($AP75+26&lt;$D$6,"",IF($AP75+26&gt;$K$6,"",($AP75+26)))</f>
        <v/>
      </c>
      <c r="AD75" s="14" t="str">
        <f>IF($AP75+27&lt;$D$6,"",IF($AP75+27&gt;$K$6,"",($AP75+27)))</f>
        <v/>
      </c>
      <c r="AE75" s="14" t="str">
        <f>IF($AP75+28="","",IF(DAY($AP75+28)&lt;4,"",IF($AP75+28&lt;$D$6,"",IF($AP75+28&gt;$K$6,"",($AP75+28)))))</f>
        <v/>
      </c>
      <c r="AF75" s="14" t="str">
        <f>IF($AP75+29="","",IF(DAY($AP75+29)&lt;4,"",IF($AP75+29&lt;$D$6,"",IF($AP75+29&gt;$K$6,"",($AP75+29)))))</f>
        <v/>
      </c>
      <c r="AG75" s="14" t="str">
        <f>IF($AP75+30="","",IF(DAY($AP75+30)&lt;4,"",IF($AP75+30&lt;$D$6,"",IF($AP75+30&gt;$K$6,"",($AP75+30)))))</f>
        <v/>
      </c>
      <c r="AH75" s="120" t="s">
        <v>5</v>
      </c>
      <c r="AI75" s="122" t="s">
        <v>46</v>
      </c>
      <c r="AJ75" s="124" t="s">
        <v>5</v>
      </c>
      <c r="AK75" s="125" t="s">
        <v>46</v>
      </c>
      <c r="AP75" s="26">
        <f>DATE(AP72,AP73,AP74)</f>
        <v>46935</v>
      </c>
    </row>
    <row r="76" spans="2:42" ht="28.5" customHeight="1" x14ac:dyDescent="0.15">
      <c r="B76" s="126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21"/>
      <c r="AI76" s="123"/>
      <c r="AJ76" s="124"/>
      <c r="AK76" s="125"/>
    </row>
    <row r="77" spans="2:42" s="20" customFormat="1" ht="28.5" customHeight="1" thickBot="1" x14ac:dyDescent="0.2">
      <c r="B77" s="127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21"/>
      <c r="AI77" s="123"/>
      <c r="AJ77" s="124"/>
      <c r="AK77" s="12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128" t="str">
        <f>IF(AH78=0,"",AH79/AH78)</f>
        <v/>
      </c>
      <c r="AJ78" s="73">
        <f>AJ69+AH78</f>
        <v>0</v>
      </c>
      <c r="AK78" s="130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129"/>
      <c r="AJ79" s="25">
        <f>AJ70+AH79</f>
        <v>0</v>
      </c>
      <c r="AK79" s="131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91" t="str">
        <f>IF(AP84&gt;$K$6,"",YEAR(AP84))</f>
        <v/>
      </c>
      <c r="R81" s="91"/>
      <c r="S81" s="91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5" t="s">
        <v>7</v>
      </c>
      <c r="AI81" s="106"/>
      <c r="AJ81" s="111" t="s">
        <v>6</v>
      </c>
      <c r="AK81" s="112"/>
      <c r="AO81" s="26">
        <f>AP75+31</f>
        <v>46966</v>
      </c>
      <c r="AP81" s="2">
        <f>YEAR(AO81)</f>
        <v>2028</v>
      </c>
    </row>
    <row r="82" spans="2:42" x14ac:dyDescent="0.15">
      <c r="B82" s="35" t="s">
        <v>0</v>
      </c>
      <c r="C82" s="117" t="str">
        <f>IF(AP84&gt;$K$6,"",MONTH(AP84))</f>
        <v/>
      </c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9"/>
      <c r="AH82" s="107"/>
      <c r="AI82" s="108"/>
      <c r="AJ82" s="113"/>
      <c r="AK82" s="114"/>
      <c r="AP82" s="2">
        <f>MONTH(AO81)</f>
        <v>8</v>
      </c>
    </row>
    <row r="83" spans="2:42" x14ac:dyDescent="0.15">
      <c r="B83" s="36" t="s">
        <v>1</v>
      </c>
      <c r="C83" s="32" t="str">
        <f>IF($AP84&lt;$D$6,"",IF($AP84&gt;$K$6,"",($AP84)))</f>
        <v/>
      </c>
      <c r="D83" s="32" t="str">
        <f>IF($AP84+1&lt;$D$6,"",IF($AP84+1&gt;$K$6,"",($AP84+1)))</f>
        <v/>
      </c>
      <c r="E83" s="32" t="str">
        <f>IF($AP84+2&lt;$D$6,"",IF($AP84+2&gt;$K$6,"",($AP84+2)))</f>
        <v/>
      </c>
      <c r="F83" s="32" t="str">
        <f>IF($AP84+3&lt;$D$6,"",IF($AP84+3&gt;$K$6,"",($AP84+3)))</f>
        <v/>
      </c>
      <c r="G83" s="32" t="str">
        <f>IF($AP84+4&lt;$D$6,"",IF($AP84+4&gt;$K$6,"",($AP84+4)))</f>
        <v/>
      </c>
      <c r="H83" s="32" t="str">
        <f>IF($AP84+5&lt;$D$6,"",IF($AP84+5&gt;$K$6,"",($AP84+5)))</f>
        <v/>
      </c>
      <c r="I83" s="32" t="str">
        <f>IF($AP84+6&lt;$D$6,"",IF($AP84+6&gt;$K$6,"",($AP84+6)))</f>
        <v/>
      </c>
      <c r="J83" s="32" t="str">
        <f>IF($AP84+7&lt;$D$6,"",IF($AP84+7&gt;$K$6,"",($AP84+7)))</f>
        <v/>
      </c>
      <c r="K83" s="32" t="str">
        <f>IF($AP84+8&lt;$D$6,"",IF($AP84+8&gt;$K$6,"",($AP84+8)))</f>
        <v/>
      </c>
      <c r="L83" s="32" t="str">
        <f>IF($AP84+9&lt;$D$6,"",IF($AP84+9&gt;$K$6,"",($AP84+9)))</f>
        <v/>
      </c>
      <c r="M83" s="32" t="str">
        <f>IF($AP84+10&lt;$D$6,"",IF($AP84+10&gt;$K$6,"",($AP84+10)))</f>
        <v/>
      </c>
      <c r="N83" s="32" t="str">
        <f>IF($AP84+11&lt;$D$6,"",IF($AP84+11&gt;$K$6,"",($AP84+11)))</f>
        <v/>
      </c>
      <c r="O83" s="32" t="str">
        <f>IF($AP84+12&lt;$D$6,"",IF($AP84+12&gt;$K$6,"",($AP84+12)))</f>
        <v/>
      </c>
      <c r="P83" s="32" t="str">
        <f>IF($AP84+13&lt;$D$6,"",IF($AP84+13&gt;$K$6,"",($AP84+13)))</f>
        <v/>
      </c>
      <c r="Q83" s="32" t="str">
        <f>IF($AP84+14&lt;$D$6,"",IF($AP84+14&gt;$K$6,"",($AP84+14)))</f>
        <v/>
      </c>
      <c r="R83" s="32" t="str">
        <f>IF($AP84+15&lt;$D$6,"",IF($AP84+15&gt;$K$6,"",($AP84+15)))</f>
        <v/>
      </c>
      <c r="S83" s="32" t="str">
        <f>IF($AP84+16&lt;$D$6,"",IF($AP84+16&gt;$K$6,"",($AP84+16)))</f>
        <v/>
      </c>
      <c r="T83" s="32" t="str">
        <f>IF($AP84+17&lt;$D$6,"",IF($AP84+17&gt;$K$6,"",($AP84+17)))</f>
        <v/>
      </c>
      <c r="U83" s="32" t="str">
        <f>IF($AP84+18&lt;$D$6,"",IF($AP84+18&gt;$K$6,"",($AP84+18)))</f>
        <v/>
      </c>
      <c r="V83" s="32" t="str">
        <f>IF($AP84+19&lt;$D$6,"",IF($AP84+19&gt;$K$6,"",($AP84+19)))</f>
        <v/>
      </c>
      <c r="W83" s="32" t="str">
        <f>IF($AP84+20&lt;$D$6,"",IF($AP84+20&gt;$K$6,"",($AP84+20)))</f>
        <v/>
      </c>
      <c r="X83" s="32" t="str">
        <f>IF($AP84+21&lt;$D$6,"",IF($AP84+21&gt;$K$6,"",($AP84+21)))</f>
        <v/>
      </c>
      <c r="Y83" s="32" t="str">
        <f>IF($AP84+22&lt;$D$6,"",IF($AP84+22&gt;$K$6,"",($AP84+22)))</f>
        <v/>
      </c>
      <c r="Z83" s="32" t="str">
        <f>IF($AP84+23&lt;$D$6,"",IF($AP84+23&gt;$K$6,"",($AP84+23)))</f>
        <v/>
      </c>
      <c r="AA83" s="32" t="str">
        <f>IF($AP84+24&lt;$D$6,"",IF($AP84+24&gt;$K$6,"",($AP84+24)))</f>
        <v/>
      </c>
      <c r="AB83" s="32" t="str">
        <f>IF($AP84+25&lt;$D$6,"",IF($AP84+25&gt;$K$6,"",($AP84+25)))</f>
        <v/>
      </c>
      <c r="AC83" s="32" t="str">
        <f>IF($AP84+26&lt;$D$6,"",IF($AP84+26&gt;$K$6,"",($AP84+26)))</f>
        <v/>
      </c>
      <c r="AD83" s="32" t="str">
        <f>IF($AP84+27&lt;$D$6,"",IF($AP84+27&gt;$K$6,"",($AP84+27)))</f>
        <v/>
      </c>
      <c r="AE83" s="32" t="str">
        <f>IF($AP84+28="","",IF(DAY($AP84+28)&lt;4,"",IF($AP84+28&lt;$D$6,"",IF($AP84+28&gt;$K$6,"",($AP84+28)))))</f>
        <v/>
      </c>
      <c r="AF83" s="32" t="str">
        <f>IF($AP84+29="","",IF(DAY($AP84+29)&lt;4,"",IF($AP84+29&lt;$D$6,"",IF($AP84+29&gt;$K$6,"",($AP84+29)))))</f>
        <v/>
      </c>
      <c r="AG83" s="32" t="str">
        <f>IF($AP84+30="","",IF(DAY($AP84+30)&lt;4,"",IF($AP84+30&lt;$D$6,"",IF($AP84+30&gt;$K$6,"",($AP84+30)))))</f>
        <v/>
      </c>
      <c r="AH83" s="109"/>
      <c r="AI83" s="110"/>
      <c r="AJ83" s="115"/>
      <c r="AK83" s="116"/>
      <c r="AP83" s="2">
        <v>1</v>
      </c>
    </row>
    <row r="84" spans="2:42" ht="13.5" customHeight="1" x14ac:dyDescent="0.15">
      <c r="B84" s="36" t="s">
        <v>3</v>
      </c>
      <c r="C84" s="14" t="str">
        <f>IF($AP84&lt;$D$6,"",IF($AP84&gt;$K$6,"",($AP84)))</f>
        <v/>
      </c>
      <c r="D84" s="14" t="str">
        <f>IF($AP84+1&lt;$D$6,"",IF($AP84+1&gt;$K$6,"",($AP84+1)))</f>
        <v/>
      </c>
      <c r="E84" s="14" t="str">
        <f>IF($AP84+2&lt;$D$6,"",IF($AP84+2&gt;$K$6,"",($AP84+2)))</f>
        <v/>
      </c>
      <c r="F84" s="14" t="str">
        <f>IF($AP84+3&lt;$D$6,"",IF($AP84+3&gt;$K$6,"",($AP84+3)))</f>
        <v/>
      </c>
      <c r="G84" s="14" t="str">
        <f>IF($AP84+4&lt;$D$6,"",IF($AP84+4&gt;$K$6,"",($AP84+4)))</f>
        <v/>
      </c>
      <c r="H84" s="14" t="str">
        <f>IF($AP84+5&lt;$D$6,"",IF($AP84+5&gt;$K$6,"",($AP84+5)))</f>
        <v/>
      </c>
      <c r="I84" s="14" t="str">
        <f>IF($AP84+6&lt;$D$6,"",IF($AP84+6&gt;$K$6,"",($AP84+6)))</f>
        <v/>
      </c>
      <c r="J84" s="14" t="str">
        <f>IF($AP84+7&lt;$D$6,"",IF($AP84+7&gt;$K$6,"",($AP84+7)))</f>
        <v/>
      </c>
      <c r="K84" s="14" t="str">
        <f>IF($AP84+8&lt;$D$6,"",IF($AP84+8&gt;$K$6,"",($AP84+8)))</f>
        <v/>
      </c>
      <c r="L84" s="14" t="str">
        <f>IF($AP84+9&lt;$D$6,"",IF($AP84+9&gt;$K$6,"",($AP84+9)))</f>
        <v/>
      </c>
      <c r="M84" s="14" t="str">
        <f>IF($AP84+10&lt;$D$6,"",IF($AP84+10&gt;$K$6,"",($AP84+10)))</f>
        <v/>
      </c>
      <c r="N84" s="14" t="str">
        <f>IF($AP84+11&lt;$D$6,"",IF($AP84+11&gt;$K$6,"",($AP84+11)))</f>
        <v/>
      </c>
      <c r="O84" s="14" t="str">
        <f>IF($AP84+12&lt;$D$6,"",IF($AP84+12&gt;$K$6,"",($AP84+12)))</f>
        <v/>
      </c>
      <c r="P84" s="14" t="str">
        <f>IF($AP84+13&lt;$D$6,"",IF($AP84+13&gt;$K$6,"",($AP84+13)))</f>
        <v/>
      </c>
      <c r="Q84" s="14" t="str">
        <f>IF($AP84+14&lt;$D$6,"",IF($AP84+14&gt;$K$6,"",($AP84+14)))</f>
        <v/>
      </c>
      <c r="R84" s="14" t="str">
        <f>IF($AP84+15&lt;$D$6,"",IF($AP84+15&gt;$K$6,"",($AP84+15)))</f>
        <v/>
      </c>
      <c r="S84" s="14" t="str">
        <f>IF($AP84+16&lt;$D$6,"",IF($AP84+16&gt;$K$6,"",($AP84+16)))</f>
        <v/>
      </c>
      <c r="T84" s="14" t="str">
        <f>IF($AP84+17&lt;$D$6,"",IF($AP84+17&gt;$K$6,"",($AP84+17)))</f>
        <v/>
      </c>
      <c r="U84" s="14" t="str">
        <f>IF($AP84+18&lt;$D$6,"",IF($AP84+18&gt;$K$6,"",($AP84+18)))</f>
        <v/>
      </c>
      <c r="V84" s="14" t="str">
        <f>IF($AP84+19&lt;$D$6,"",IF($AP84+19&gt;$K$6,"",($AP84+19)))</f>
        <v/>
      </c>
      <c r="W84" s="14" t="str">
        <f>IF($AP84+20&lt;$D$6,"",IF($AP84+20&gt;$K$6,"",($AP84+20)))</f>
        <v/>
      </c>
      <c r="X84" s="14" t="str">
        <f>IF($AP84+21&lt;$D$6,"",IF($AP84+21&gt;$K$6,"",($AP84+21)))</f>
        <v/>
      </c>
      <c r="Y84" s="14" t="str">
        <f>IF($AP84+22&lt;$D$6,"",IF($AP84+22&gt;$K$6,"",($AP84+22)))</f>
        <v/>
      </c>
      <c r="Z84" s="14" t="str">
        <f>IF($AP84+23&lt;$D$6,"",IF($AP84+23&gt;$K$6,"",($AP84+23)))</f>
        <v/>
      </c>
      <c r="AA84" s="14" t="str">
        <f>IF($AP84+24&lt;$D$6,"",IF($AP84+24&gt;$K$6,"",($AP84+24)))</f>
        <v/>
      </c>
      <c r="AB84" s="14" t="str">
        <f>IF($AP84+25&lt;$D$6,"",IF($AP84+25&gt;$K$6,"",($AP84+25)))</f>
        <v/>
      </c>
      <c r="AC84" s="14" t="str">
        <f>IF($AP84+26&lt;$D$6,"",IF($AP84+26&gt;$K$6,"",($AP84+26)))</f>
        <v/>
      </c>
      <c r="AD84" s="14" t="str">
        <f>IF($AP84+27&lt;$D$6,"",IF($AP84+27&gt;$K$6,"",($AP84+27)))</f>
        <v/>
      </c>
      <c r="AE84" s="14" t="str">
        <f>IF($AP84+28="","",IF(DAY($AP84+28)&lt;4,"",IF($AP84+28&lt;$D$6,"",IF($AP84+28&gt;$K$6,"",($AP84+28)))))</f>
        <v/>
      </c>
      <c r="AF84" s="14" t="str">
        <f>IF($AP84+29="","",IF(DAY($AP84+29)&lt;4,"",IF($AP84+29&lt;$D$6,"",IF($AP84+29&gt;$K$6,"",($AP84+29)))))</f>
        <v/>
      </c>
      <c r="AG84" s="14" t="str">
        <f>IF($AP84+30="","",IF(DAY($AP84+30)&lt;4,"",IF($AP84+30&lt;$D$6,"",IF($AP84+30&gt;$K$6,"",($AP84+30)))))</f>
        <v/>
      </c>
      <c r="AH84" s="120" t="s">
        <v>5</v>
      </c>
      <c r="AI84" s="122" t="s">
        <v>46</v>
      </c>
      <c r="AJ84" s="124" t="s">
        <v>5</v>
      </c>
      <c r="AK84" s="125" t="s">
        <v>46</v>
      </c>
      <c r="AP84" s="26">
        <f>DATE(AP81,AP82,AP83)</f>
        <v>46966</v>
      </c>
    </row>
    <row r="85" spans="2:42" ht="28.5" customHeight="1" x14ac:dyDescent="0.15">
      <c r="B85" s="126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21"/>
      <c r="AI85" s="123"/>
      <c r="AJ85" s="124"/>
      <c r="AK85" s="125"/>
    </row>
    <row r="86" spans="2:42" s="20" customFormat="1" ht="28.5" customHeight="1" thickBot="1" x14ac:dyDescent="0.2">
      <c r="B86" s="127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21"/>
      <c r="AI86" s="123"/>
      <c r="AJ86" s="124"/>
      <c r="AK86" s="12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128" t="str">
        <f>IF(AH87=0,"",AH88/AH87)</f>
        <v/>
      </c>
      <c r="AJ87" s="73">
        <f>AJ78+AH87</f>
        <v>0</v>
      </c>
      <c r="AK87" s="130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129"/>
      <c r="AJ88" s="25">
        <f>AJ79+AH88</f>
        <v>0</v>
      </c>
      <c r="AK88" s="131"/>
      <c r="AM88" s="33"/>
      <c r="AN88" s="33"/>
    </row>
  </sheetData>
  <mergeCells count="108"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</mergeCells>
  <phoneticPr fontId="1"/>
  <conditionalFormatting sqref="C11:AG16">
    <cfRule type="expression" dxfId="35" priority="17">
      <formula>WEEKDAY(C$11)=1</formula>
    </cfRule>
    <cfRule type="expression" dxfId="34" priority="18">
      <formula>WEEKDAY(C$11)=7</formula>
    </cfRule>
  </conditionalFormatting>
  <conditionalFormatting sqref="C20:AG25">
    <cfRule type="expression" dxfId="33" priority="15">
      <formula>WEEKDAY(C$20)=7</formula>
    </cfRule>
    <cfRule type="expression" dxfId="32" priority="16">
      <formula>WEEKDAY(C$20)=1</formula>
    </cfRule>
  </conditionalFormatting>
  <conditionalFormatting sqref="C29:AG34">
    <cfRule type="expression" dxfId="31" priority="13">
      <formula>WEEKDAY(C$29)=7</formula>
    </cfRule>
    <cfRule type="expression" dxfId="30" priority="14">
      <formula>WEEKDAY(C$29)=1</formula>
    </cfRule>
  </conditionalFormatting>
  <conditionalFormatting sqref="C38:AG43">
    <cfRule type="expression" dxfId="29" priority="11">
      <formula>WEEKDAY(C$38)=7</formula>
    </cfRule>
    <cfRule type="expression" dxfId="28" priority="12">
      <formula>WEEKDAY(C$38)=1</formula>
    </cfRule>
  </conditionalFormatting>
  <conditionalFormatting sqref="C47:AG52">
    <cfRule type="expression" dxfId="27" priority="9">
      <formula>WEEKDAY(C$47)=7</formula>
    </cfRule>
    <cfRule type="expression" dxfId="26" priority="10">
      <formula>WEEKDAY(C$47)=1</formula>
    </cfRule>
  </conditionalFormatting>
  <conditionalFormatting sqref="C56:AG61">
    <cfRule type="expression" dxfId="25" priority="7">
      <formula>WEEKDAY(C$56)=7</formula>
    </cfRule>
    <cfRule type="expression" dxfId="24" priority="8">
      <formula>WEEKDAY(C$56)=1</formula>
    </cfRule>
  </conditionalFormatting>
  <conditionalFormatting sqref="C65:AG70">
    <cfRule type="expression" dxfId="23" priority="5">
      <formula>WEEKDAY(C$65)=7</formula>
    </cfRule>
    <cfRule type="expression" dxfId="22" priority="6">
      <formula>WEEKDAY(C$65)=1</formula>
    </cfRule>
  </conditionalFormatting>
  <conditionalFormatting sqref="C74:AG79">
    <cfRule type="expression" dxfId="21" priority="3">
      <formula>WEEKDAY(C$74)=7</formula>
    </cfRule>
    <cfRule type="expression" dxfId="20" priority="4">
      <formula>WEEKDAY(C$74)=1</formula>
    </cfRule>
  </conditionalFormatting>
  <conditionalFormatting sqref="C83:AG88">
    <cfRule type="expression" dxfId="19" priority="1">
      <formula>WEEKDAY(C$74)=7</formula>
    </cfRule>
    <cfRule type="expression" dxfId="18" priority="2">
      <formula>WEEKDAY(C$74)=1</formula>
    </cfRule>
  </conditionalFormatting>
  <dataValidations count="2">
    <dataValidation type="list" allowBlank="1" showInputMessage="1" showErrorMessage="1" sqref="C68:AG68 C14:AG14 C23:AG23 C59:AG59 C32:AG32 C41:AG41 C50:AG50 C77:AG77 C86:AG86" xr:uid="{8BABFA31-7032-4965-9071-4D467125F4BA}">
      <formula1>"振替,契約,着手,完了,工期,夏季,年末,年始,中止"</formula1>
    </dataValidation>
    <dataValidation type="list" allowBlank="1" showInputMessage="1" showErrorMessage="1" sqref="C69:AG70 C15:AG16 C24:AG25 C60:AG61 C51:AG52 C42:AG43 C33:AG34 C78:AG79 C87:AG88" xr:uid="{86287920-565E-4DAA-9A5F-3364F9E8A470}">
      <formula1>"●,〇,×"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A52B-39B8-434F-AEBB-76717AE66D50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92">
        <f>No.6!AJ1+1</f>
        <v>7</v>
      </c>
      <c r="AK1" s="92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78"/>
      <c r="AK3" s="78"/>
    </row>
    <row r="4" spans="1:42" ht="20.25" customHeight="1" x14ac:dyDescent="0.15">
      <c r="B4" s="93" t="s">
        <v>42</v>
      </c>
      <c r="C4" s="94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02" t="s">
        <v>31</v>
      </c>
      <c r="AJ4" s="103"/>
      <c r="AK4" s="104"/>
    </row>
    <row r="5" spans="1:42" ht="20.25" customHeight="1" x14ac:dyDescent="0.15">
      <c r="B5" s="83" t="s">
        <v>40</v>
      </c>
      <c r="C5" s="84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87" t="s">
        <v>39</v>
      </c>
      <c r="C6" s="88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75"/>
      <c r="C7" s="75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1" t="str">
        <f>IF(AP12&gt;$K$6,"",YEAR(AP12))</f>
        <v/>
      </c>
      <c r="R9" s="91"/>
      <c r="S9" s="91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5" t="s">
        <v>7</v>
      </c>
      <c r="AI9" s="106"/>
      <c r="AJ9" s="111" t="s">
        <v>6</v>
      </c>
      <c r="AK9" s="112"/>
      <c r="AO9" s="26">
        <f>No.6!AP84+31</f>
        <v>46997</v>
      </c>
      <c r="AP9" s="2">
        <f>YEAR(AO9)</f>
        <v>2028</v>
      </c>
    </row>
    <row r="10" spans="1:42" ht="13.5" customHeight="1" x14ac:dyDescent="0.15">
      <c r="B10" s="35" t="s">
        <v>0</v>
      </c>
      <c r="C10" s="117" t="str">
        <f>IF(AP12&gt;$K$6,"",MONTH(AP12))</f>
        <v/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107"/>
      <c r="AI10" s="108"/>
      <c r="AJ10" s="113"/>
      <c r="AK10" s="114"/>
      <c r="AP10" s="2">
        <f>MONTH(AO9)</f>
        <v>9</v>
      </c>
    </row>
    <row r="11" spans="1:42" x14ac:dyDescent="0.15">
      <c r="B11" s="36" t="s">
        <v>1</v>
      </c>
      <c r="C11" s="32" t="str">
        <f>IF($AP12&lt;$D$6,"",IF($AP12&gt;$K$6,"",($AP12)))</f>
        <v/>
      </c>
      <c r="D11" s="32" t="str">
        <f>IF($AP12+1&lt;$D$6,"",IF($AP12+1&gt;$K$6,"",($AP12+1)))</f>
        <v/>
      </c>
      <c r="E11" s="32" t="str">
        <f>IF($AP12+2&lt;$D$6,"",IF($AP12+2&gt;$K$6,"",($AP12+2)))</f>
        <v/>
      </c>
      <c r="F11" s="32" t="str">
        <f>IF($AP12+3&lt;$D$6,"",IF($AP12+3&gt;$K$6,"",($AP12+3)))</f>
        <v/>
      </c>
      <c r="G11" s="32" t="str">
        <f>IF($AP12+4&lt;$D$6,"",IF($AP12+4&gt;$K$6,"",($AP12+4)))</f>
        <v/>
      </c>
      <c r="H11" s="32" t="str">
        <f>IF($AP12+5&lt;$D$6,"",IF($AP12+5&gt;$K$6,"",($AP12+5)))</f>
        <v/>
      </c>
      <c r="I11" s="32" t="str">
        <f>IF($AP12+6&lt;$D$6,"",IF($AP12+6&gt;$K$6,"",($AP12+6)))</f>
        <v/>
      </c>
      <c r="J11" s="32" t="str">
        <f>IF($AP12+7&lt;$D$6,"",IF($AP12+7&gt;$K$6,"",($AP12+7)))</f>
        <v/>
      </c>
      <c r="K11" s="32" t="str">
        <f>IF($AP12+8&lt;$D$6,"",IF($AP12+8&gt;$K$6,"",($AP12+8)))</f>
        <v/>
      </c>
      <c r="L11" s="32" t="str">
        <f>IF($AP12+9&lt;$D$6,"",IF($AP12+9&gt;$K$6,"",($AP12+9)))</f>
        <v/>
      </c>
      <c r="M11" s="32" t="str">
        <f>IF($AP12+10&lt;$D$6,"",IF($AP12+10&gt;$K$6,"",($AP12+10)))</f>
        <v/>
      </c>
      <c r="N11" s="32" t="str">
        <f>IF($AP12+11&lt;$D$6,"",IF($AP12+11&gt;$K$6,"",($AP12+11)))</f>
        <v/>
      </c>
      <c r="O11" s="32" t="str">
        <f>IF($AP12+12&lt;$D$6,"",IF($AP12+12&gt;$K$6,"",($AP12+12)))</f>
        <v/>
      </c>
      <c r="P11" s="32" t="str">
        <f>IF($AP12+13&lt;$D$6,"",IF($AP12+13&gt;$K$6,"",($AP12+13)))</f>
        <v/>
      </c>
      <c r="Q11" s="32" t="str">
        <f>IF($AP12+14&lt;$D$6,"",IF($AP12+14&gt;$K$6,"",($AP12+14)))</f>
        <v/>
      </c>
      <c r="R11" s="32" t="str">
        <f>IF($AP12+15&lt;$D$6,"",IF($AP12+15&gt;$K$6,"",($AP12+15)))</f>
        <v/>
      </c>
      <c r="S11" s="32" t="str">
        <f>IF($AP12+16&lt;$D$6,"",IF($AP12+16&gt;$K$6,"",($AP12+16)))</f>
        <v/>
      </c>
      <c r="T11" s="32" t="str">
        <f>IF($AP12+17&lt;$D$6,"",IF($AP12+17&gt;$K$6,"",($AP12+17)))</f>
        <v/>
      </c>
      <c r="U11" s="32" t="str">
        <f>IF($AP12+18&lt;$D$6,"",IF($AP12+18&gt;$K$6,"",($AP12+18)))</f>
        <v/>
      </c>
      <c r="V11" s="32" t="str">
        <f>IF($AP12+19&lt;$D$6,"",IF($AP12+19&gt;$K$6,"",($AP12+19)))</f>
        <v/>
      </c>
      <c r="W11" s="32" t="str">
        <f>IF($AP12+20&lt;$D$6,"",IF($AP12+20&gt;$K$6,"",($AP12+20)))</f>
        <v/>
      </c>
      <c r="X11" s="32" t="str">
        <f>IF($AP12+21&lt;$D$6,"",IF($AP12+21&gt;$K$6,"",($AP12+21)))</f>
        <v/>
      </c>
      <c r="Y11" s="32" t="str">
        <f>IF($AP12+22&lt;$D$6,"",IF($AP12+22&gt;$K$6,"",($AP12+22)))</f>
        <v/>
      </c>
      <c r="Z11" s="32" t="str">
        <f>IF($AP12+23&lt;$D$6,"",IF($AP12+23&gt;$K$6,"",($AP12+23)))</f>
        <v/>
      </c>
      <c r="AA11" s="32" t="str">
        <f>IF($AP12+24&lt;$D$6,"",IF($AP12+24&gt;$K$6,"",($AP12+24)))</f>
        <v/>
      </c>
      <c r="AB11" s="32" t="str">
        <f>IF($AP12+25&lt;$D$6,"",IF($AP12+25&gt;$K$6,"",($AP12+25)))</f>
        <v/>
      </c>
      <c r="AC11" s="32" t="str">
        <f>IF($AP12+26&lt;$D$6,"",IF($AP12+26&gt;$K$6,"",($AP12+26)))</f>
        <v/>
      </c>
      <c r="AD11" s="32" t="str">
        <f>IF($AP12+27&lt;$D$6,"",IF($AP12+27&gt;$K$6,"",($AP12+27)))</f>
        <v/>
      </c>
      <c r="AE11" s="32" t="str">
        <f>IF($AP12+28="","",IF(DAY($AP12+28)&lt;4,"",IF($AP12+28&lt;$D$6,"",IF($AP12+28&gt;$K$6,"",($AP12+28)))))</f>
        <v/>
      </c>
      <c r="AF11" s="32" t="str">
        <f>IF($AP12+29="","",IF(DAY($AP12+29)&lt;4,"",IF($AP12+29&lt;$D$6,"",IF($AP12+29&gt;$K$6,"",($AP12+29)))))</f>
        <v/>
      </c>
      <c r="AG11" s="32" t="str">
        <f>IF($AP12+30="","",IF(DAY($AP12+30)&lt;4,"",IF($AP12+30&lt;$D$6,"",IF($AP12+30&gt;$K$6,"",($AP12+30)))))</f>
        <v/>
      </c>
      <c r="AH11" s="109"/>
      <c r="AI11" s="110"/>
      <c r="AJ11" s="115"/>
      <c r="AK11" s="116"/>
      <c r="AP11" s="2">
        <v>1</v>
      </c>
    </row>
    <row r="12" spans="1:42" ht="13.5" customHeight="1" x14ac:dyDescent="0.15">
      <c r="B12" s="36" t="s">
        <v>3</v>
      </c>
      <c r="C12" s="14" t="str">
        <f>IF($AP12&lt;$D$6,"",IF($AP12&gt;$K$6,"",($AP12)))</f>
        <v/>
      </c>
      <c r="D12" s="14" t="str">
        <f>IF($AP12+1&lt;$D$6,"",IF($AP12+1&gt;$K$6,"",($AP12+1)))</f>
        <v/>
      </c>
      <c r="E12" s="14" t="str">
        <f>IF($AP12+2&lt;$D$6,"",IF($AP12+2&gt;$K$6,"",($AP12+2)))</f>
        <v/>
      </c>
      <c r="F12" s="14" t="str">
        <f>IF($AP12+3&lt;$D$6,"",IF($AP12+3&gt;$K$6,"",($AP12+3)))</f>
        <v/>
      </c>
      <c r="G12" s="14" t="str">
        <f>IF($AP12+4&lt;$D$6,"",IF($AP12+4&gt;$K$6,"",($AP12+4)))</f>
        <v/>
      </c>
      <c r="H12" s="14" t="str">
        <f>IF($AP12+5&lt;$D$6,"",IF($AP12+5&gt;$K$6,"",($AP12+5)))</f>
        <v/>
      </c>
      <c r="I12" s="14" t="str">
        <f>IF($AP12+6&lt;$D$6,"",IF($AP12+6&gt;$K$6,"",($AP12+6)))</f>
        <v/>
      </c>
      <c r="J12" s="14" t="str">
        <f>IF($AP12+7&lt;$D$6,"",IF($AP12+7&gt;$K$6,"",($AP12+7)))</f>
        <v/>
      </c>
      <c r="K12" s="14" t="str">
        <f>IF($AP12+8&lt;$D$6,"",IF($AP12+8&gt;$K$6,"",($AP12+8)))</f>
        <v/>
      </c>
      <c r="L12" s="14" t="str">
        <f>IF($AP12+9&lt;$D$6,"",IF($AP12+9&gt;$K$6,"",($AP12+9)))</f>
        <v/>
      </c>
      <c r="M12" s="14" t="str">
        <f>IF($AP12+10&lt;$D$6,"",IF($AP12+10&gt;$K$6,"",($AP12+10)))</f>
        <v/>
      </c>
      <c r="N12" s="14" t="str">
        <f>IF($AP12+11&lt;$D$6,"",IF($AP12+11&gt;$K$6,"",($AP12+11)))</f>
        <v/>
      </c>
      <c r="O12" s="14" t="str">
        <f>IF($AP12+12&lt;$D$6,"",IF($AP12+12&gt;$K$6,"",($AP12+12)))</f>
        <v/>
      </c>
      <c r="P12" s="14" t="str">
        <f>IF($AP12+13&lt;$D$6,"",IF($AP12+13&gt;$K$6,"",($AP12+13)))</f>
        <v/>
      </c>
      <c r="Q12" s="14" t="str">
        <f>IF($AP12+14&lt;$D$6,"",IF($AP12+14&gt;$K$6,"",($AP12+14)))</f>
        <v/>
      </c>
      <c r="R12" s="14" t="str">
        <f>IF($AP12+15&lt;$D$6,"",IF($AP12+15&gt;$K$6,"",($AP12+15)))</f>
        <v/>
      </c>
      <c r="S12" s="14" t="str">
        <f>IF($AP12+16&lt;$D$6,"",IF($AP12+16&gt;$K$6,"",($AP12+16)))</f>
        <v/>
      </c>
      <c r="T12" s="14" t="str">
        <f>IF($AP12+17&lt;$D$6,"",IF($AP12+17&gt;$K$6,"",($AP12+17)))</f>
        <v/>
      </c>
      <c r="U12" s="14" t="str">
        <f>IF($AP12+18&lt;$D$6,"",IF($AP12+18&gt;$K$6,"",($AP12+18)))</f>
        <v/>
      </c>
      <c r="V12" s="14" t="str">
        <f>IF($AP12+19&lt;$D$6,"",IF($AP12+19&gt;$K$6,"",($AP12+19)))</f>
        <v/>
      </c>
      <c r="W12" s="14" t="str">
        <f>IF($AP12+20&lt;$D$6,"",IF($AP12+20&gt;$K$6,"",($AP12+20)))</f>
        <v/>
      </c>
      <c r="X12" s="14" t="str">
        <f>IF($AP12+21&lt;$D$6,"",IF($AP12+21&gt;$K$6,"",($AP12+21)))</f>
        <v/>
      </c>
      <c r="Y12" s="14" t="str">
        <f>IF($AP12+22&lt;$D$6,"",IF($AP12+22&gt;$K$6,"",($AP12+22)))</f>
        <v/>
      </c>
      <c r="Z12" s="14" t="str">
        <f>IF($AP12+23&lt;$D$6,"",IF($AP12+23&gt;$K$6,"",($AP12+23)))</f>
        <v/>
      </c>
      <c r="AA12" s="14" t="str">
        <f>IF($AP12+24&lt;$D$6,"",IF($AP12+24&gt;$K$6,"",($AP12+24)))</f>
        <v/>
      </c>
      <c r="AB12" s="14" t="str">
        <f>IF($AP12+25&lt;$D$6,"",IF($AP12+25&gt;$K$6,"",($AP12+25)))</f>
        <v/>
      </c>
      <c r="AC12" s="14" t="str">
        <f>IF($AP12+26&lt;$D$6,"",IF($AP12+26&gt;$K$6,"",($AP12+26)))</f>
        <v/>
      </c>
      <c r="AD12" s="14" t="str">
        <f>IF($AP12+27&lt;$D$6,"",IF($AP12+27&gt;$K$6,"",($AP12+27)))</f>
        <v/>
      </c>
      <c r="AE12" s="14" t="str">
        <f>IF($AP12+28="","",IF(DAY($AP12+28)&lt;4,"",IF($AP12+28&lt;$D$6,"",IF($AP12+28&gt;$K$6,"",($AP12+28)))))</f>
        <v/>
      </c>
      <c r="AF12" s="14" t="str">
        <f>IF($AP12+29="","",IF(DAY($AP12+29)&lt;4,"",IF($AP12+29&lt;$D$6,"",IF($AP12+29&gt;$K$6,"",($AP12+29)))))</f>
        <v/>
      </c>
      <c r="AG12" s="14" t="str">
        <f>IF($AP12+30="","",IF(DAY($AP12+30)&lt;4,"",IF($AP12+30&lt;$D$6,"",IF($AP12+30&gt;$K$6,"",($AP12+30)))))</f>
        <v/>
      </c>
      <c r="AH12" s="120" t="s">
        <v>5</v>
      </c>
      <c r="AI12" s="122" t="s">
        <v>46</v>
      </c>
      <c r="AJ12" s="124" t="s">
        <v>5</v>
      </c>
      <c r="AK12" s="125" t="s">
        <v>46</v>
      </c>
      <c r="AP12" s="26">
        <f>DATE(AP9,AP10,AP11)</f>
        <v>46997</v>
      </c>
    </row>
    <row r="13" spans="1:42" ht="28.5" customHeight="1" x14ac:dyDescent="0.15">
      <c r="B13" s="126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21"/>
      <c r="AI13" s="123"/>
      <c r="AJ13" s="124"/>
      <c r="AK13" s="125"/>
    </row>
    <row r="14" spans="1:42" s="20" customFormat="1" ht="28.5" customHeight="1" thickBot="1" x14ac:dyDescent="0.2">
      <c r="B14" s="127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21"/>
      <c r="AI14" s="123"/>
      <c r="AJ14" s="124"/>
      <c r="AK14" s="12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128" t="str">
        <f>IF(AH15=0,"",AH16/AH15)</f>
        <v/>
      </c>
      <c r="AJ15" s="73">
        <f>AH15+No.6!AJ87</f>
        <v>0</v>
      </c>
      <c r="AK15" s="130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129"/>
      <c r="AJ16" s="25">
        <f>AH16+No.6!AJ88</f>
        <v>0</v>
      </c>
      <c r="AK16" s="131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91" t="str">
        <f>IF(AP21&gt;$K$6,"",YEAR(AP21))</f>
        <v/>
      </c>
      <c r="R18" s="91"/>
      <c r="S18" s="9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5" t="s">
        <v>7</v>
      </c>
      <c r="AI18" s="106"/>
      <c r="AJ18" s="111" t="s">
        <v>6</v>
      </c>
      <c r="AK18" s="112"/>
      <c r="AO18" s="26">
        <f>AP12+31</f>
        <v>47028</v>
      </c>
      <c r="AP18" s="2">
        <f>YEAR(AO18)</f>
        <v>2028</v>
      </c>
    </row>
    <row r="19" spans="2:42" x14ac:dyDescent="0.15">
      <c r="B19" s="35" t="s">
        <v>0</v>
      </c>
      <c r="C19" s="117" t="str">
        <f>IF(AP21&gt;$K$6,"",MONTH(AP21))</f>
        <v/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9"/>
      <c r="AH19" s="107"/>
      <c r="AI19" s="108"/>
      <c r="AJ19" s="113"/>
      <c r="AK19" s="114"/>
      <c r="AP19" s="2">
        <f>MONTH(AO18)</f>
        <v>10</v>
      </c>
    </row>
    <row r="20" spans="2:42" x14ac:dyDescent="0.15">
      <c r="B20" s="36" t="s">
        <v>1</v>
      </c>
      <c r="C20" s="32" t="str">
        <f>IF($AP21&lt;$D$6,"",IF($AP21&gt;$K$6,"",($AP21)))</f>
        <v/>
      </c>
      <c r="D20" s="32" t="str">
        <f>IF($AP21+1&lt;$D$6,"",IF($AP21+1&gt;$K$6,"",($AP21+1)))</f>
        <v/>
      </c>
      <c r="E20" s="32" t="str">
        <f>IF($AP21+2&lt;$D$6,"",IF($AP21+2&gt;$K$6,"",($AP21+2)))</f>
        <v/>
      </c>
      <c r="F20" s="32" t="str">
        <f>IF($AP21+3&lt;$D$6,"",IF($AP21+3&gt;$K$6,"",($AP21+3)))</f>
        <v/>
      </c>
      <c r="G20" s="32" t="str">
        <f>IF($AP21+4&lt;$D$6,"",IF($AP21+4&gt;$K$6,"",($AP21+4)))</f>
        <v/>
      </c>
      <c r="H20" s="32" t="str">
        <f>IF($AP21+5&lt;$D$6,"",IF($AP21+5&gt;$K$6,"",($AP21+5)))</f>
        <v/>
      </c>
      <c r="I20" s="32" t="str">
        <f>IF($AP21+6&lt;$D$6,"",IF($AP21+6&gt;$K$6,"",($AP21+6)))</f>
        <v/>
      </c>
      <c r="J20" s="32" t="str">
        <f>IF($AP21+7&lt;$D$6,"",IF($AP21+7&gt;$K$6,"",($AP21+7)))</f>
        <v/>
      </c>
      <c r="K20" s="32" t="str">
        <f>IF($AP21+8&lt;$D$6,"",IF($AP21+8&gt;$K$6,"",($AP21+8)))</f>
        <v/>
      </c>
      <c r="L20" s="32" t="str">
        <f>IF($AP21+9&lt;$D$6,"",IF($AP21+9&gt;$K$6,"",($AP21+9)))</f>
        <v/>
      </c>
      <c r="M20" s="32" t="str">
        <f>IF($AP21+10&lt;$D$6,"",IF($AP21+10&gt;$K$6,"",($AP21+10)))</f>
        <v/>
      </c>
      <c r="N20" s="32" t="str">
        <f>IF($AP21+11&lt;$D$6,"",IF($AP21+11&gt;$K$6,"",($AP21+11)))</f>
        <v/>
      </c>
      <c r="O20" s="32" t="str">
        <f>IF($AP21+12&lt;$D$6,"",IF($AP21+12&gt;$K$6,"",($AP21+12)))</f>
        <v/>
      </c>
      <c r="P20" s="32" t="str">
        <f>IF($AP21+13&lt;$D$6,"",IF($AP21+13&gt;$K$6,"",($AP21+13)))</f>
        <v/>
      </c>
      <c r="Q20" s="32" t="str">
        <f>IF($AP21+14&lt;$D$6,"",IF($AP21+14&gt;$K$6,"",($AP21+14)))</f>
        <v/>
      </c>
      <c r="R20" s="32" t="str">
        <f>IF($AP21+15&lt;$D$6,"",IF($AP21+15&gt;$K$6,"",($AP21+15)))</f>
        <v/>
      </c>
      <c r="S20" s="32" t="str">
        <f>IF($AP21+16&lt;$D$6,"",IF($AP21+16&gt;$K$6,"",($AP21+16)))</f>
        <v/>
      </c>
      <c r="T20" s="32" t="str">
        <f>IF($AP21+17&lt;$D$6,"",IF($AP21+17&gt;$K$6,"",($AP21+17)))</f>
        <v/>
      </c>
      <c r="U20" s="32" t="str">
        <f>IF($AP21+18&lt;$D$6,"",IF($AP21+18&gt;$K$6,"",($AP21+18)))</f>
        <v/>
      </c>
      <c r="V20" s="32" t="str">
        <f>IF($AP21+19&lt;$D$6,"",IF($AP21+19&gt;$K$6,"",($AP21+19)))</f>
        <v/>
      </c>
      <c r="W20" s="32" t="str">
        <f>IF($AP21+20&lt;$D$6,"",IF($AP21+20&gt;$K$6,"",($AP21+20)))</f>
        <v/>
      </c>
      <c r="X20" s="32" t="str">
        <f>IF($AP21+21&lt;$D$6,"",IF($AP21+21&gt;$K$6,"",($AP21+21)))</f>
        <v/>
      </c>
      <c r="Y20" s="32" t="str">
        <f>IF($AP21+22&lt;$D$6,"",IF($AP21+22&gt;$K$6,"",($AP21+22)))</f>
        <v/>
      </c>
      <c r="Z20" s="32" t="str">
        <f>IF($AP21+23&lt;$D$6,"",IF($AP21+23&gt;$K$6,"",($AP21+23)))</f>
        <v/>
      </c>
      <c r="AA20" s="32" t="str">
        <f>IF($AP21+24&lt;$D$6,"",IF($AP21+24&gt;$K$6,"",($AP21+24)))</f>
        <v/>
      </c>
      <c r="AB20" s="32" t="str">
        <f>IF($AP21+25&lt;$D$6,"",IF($AP21+25&gt;$K$6,"",($AP21+25)))</f>
        <v/>
      </c>
      <c r="AC20" s="32" t="str">
        <f>IF($AP21+26&lt;$D$6,"",IF($AP21+26&gt;$K$6,"",($AP21+26)))</f>
        <v/>
      </c>
      <c r="AD20" s="32" t="str">
        <f>IF($AP21+27&lt;$D$6,"",IF($AP21+27&gt;$K$6,"",($AP21+27)))</f>
        <v/>
      </c>
      <c r="AE20" s="32" t="str">
        <f>IF($AP21+28="","",IF(DAY($AP21+28)&lt;4,"",IF($AP21+28&lt;$D$6,"",IF($AP21+28&gt;$K$6,"",($AP21+28)))))</f>
        <v/>
      </c>
      <c r="AF20" s="32" t="str">
        <f>IF($AP21+29="","",IF(DAY($AP21+29)&lt;4,"",IF($AP21+29&lt;$D$6,"",IF($AP21+29&gt;$K$6,"",($AP21+29)))))</f>
        <v/>
      </c>
      <c r="AG20" s="32" t="str">
        <f>IF($AP21+30="","",IF(DAY($AP21+30)&lt;4,"",IF($AP21+30&lt;$D$6,"",IF($AP21+30&gt;$K$6,"",($AP21+30)))))</f>
        <v/>
      </c>
      <c r="AH20" s="109"/>
      <c r="AI20" s="110"/>
      <c r="AJ20" s="115"/>
      <c r="AK20" s="116"/>
      <c r="AP20" s="2">
        <v>1</v>
      </c>
    </row>
    <row r="21" spans="2:42" ht="13.5" customHeight="1" x14ac:dyDescent="0.15">
      <c r="B21" s="36" t="s">
        <v>3</v>
      </c>
      <c r="C21" s="14" t="str">
        <f>IF($AP21&lt;$D$6,"",IF($AP21&gt;$K$6,"",($AP21)))</f>
        <v/>
      </c>
      <c r="D21" s="14" t="str">
        <f>IF($AP21+1&lt;$D$6,"",IF($AP21+1&gt;$K$6,"",($AP21+1)))</f>
        <v/>
      </c>
      <c r="E21" s="14" t="str">
        <f>IF($AP21+2&lt;$D$6,"",IF($AP21+2&gt;$K$6,"",($AP21+2)))</f>
        <v/>
      </c>
      <c r="F21" s="14" t="str">
        <f>IF($AP21+3&lt;$D$6,"",IF($AP21+3&gt;$K$6,"",($AP21+3)))</f>
        <v/>
      </c>
      <c r="G21" s="14" t="str">
        <f>IF($AP21+4&lt;$D$6,"",IF($AP21+4&gt;$K$6,"",($AP21+4)))</f>
        <v/>
      </c>
      <c r="H21" s="14" t="str">
        <f>IF($AP21+5&lt;$D$6,"",IF($AP21+5&gt;$K$6,"",($AP21+5)))</f>
        <v/>
      </c>
      <c r="I21" s="14" t="str">
        <f>IF($AP21+6&lt;$D$6,"",IF($AP21+6&gt;$K$6,"",($AP21+6)))</f>
        <v/>
      </c>
      <c r="J21" s="14" t="str">
        <f>IF($AP21+7&lt;$D$6,"",IF($AP21+7&gt;$K$6,"",($AP21+7)))</f>
        <v/>
      </c>
      <c r="K21" s="14" t="str">
        <f>IF($AP21+8&lt;$D$6,"",IF($AP21+8&gt;$K$6,"",($AP21+8)))</f>
        <v/>
      </c>
      <c r="L21" s="14" t="str">
        <f>IF($AP21+9&lt;$D$6,"",IF($AP21+9&gt;$K$6,"",($AP21+9)))</f>
        <v/>
      </c>
      <c r="M21" s="14" t="str">
        <f>IF($AP21+10&lt;$D$6,"",IF($AP21+10&gt;$K$6,"",($AP21+10)))</f>
        <v/>
      </c>
      <c r="N21" s="14" t="str">
        <f>IF($AP21+11&lt;$D$6,"",IF($AP21+11&gt;$K$6,"",($AP21+11)))</f>
        <v/>
      </c>
      <c r="O21" s="14" t="str">
        <f>IF($AP21+12&lt;$D$6,"",IF($AP21+12&gt;$K$6,"",($AP21+12)))</f>
        <v/>
      </c>
      <c r="P21" s="14" t="str">
        <f>IF($AP21+13&lt;$D$6,"",IF($AP21+13&gt;$K$6,"",($AP21+13)))</f>
        <v/>
      </c>
      <c r="Q21" s="14" t="str">
        <f>IF($AP21+14&lt;$D$6,"",IF($AP21+14&gt;$K$6,"",($AP21+14)))</f>
        <v/>
      </c>
      <c r="R21" s="14" t="str">
        <f>IF($AP21+15&lt;$D$6,"",IF($AP21+15&gt;$K$6,"",($AP21+15)))</f>
        <v/>
      </c>
      <c r="S21" s="14" t="str">
        <f>IF($AP21+16&lt;$D$6,"",IF($AP21+16&gt;$K$6,"",($AP21+16)))</f>
        <v/>
      </c>
      <c r="T21" s="14" t="str">
        <f>IF($AP21+17&lt;$D$6,"",IF($AP21+17&gt;$K$6,"",($AP21+17)))</f>
        <v/>
      </c>
      <c r="U21" s="14" t="str">
        <f>IF($AP21+18&lt;$D$6,"",IF($AP21+18&gt;$K$6,"",($AP21+18)))</f>
        <v/>
      </c>
      <c r="V21" s="14" t="str">
        <f>IF($AP21+19&lt;$D$6,"",IF($AP21+19&gt;$K$6,"",($AP21+19)))</f>
        <v/>
      </c>
      <c r="W21" s="14" t="str">
        <f>IF($AP21+20&lt;$D$6,"",IF($AP21+20&gt;$K$6,"",($AP21+20)))</f>
        <v/>
      </c>
      <c r="X21" s="14" t="str">
        <f>IF($AP21+21&lt;$D$6,"",IF($AP21+21&gt;$K$6,"",($AP21+21)))</f>
        <v/>
      </c>
      <c r="Y21" s="14" t="str">
        <f>IF($AP21+22&lt;$D$6,"",IF($AP21+22&gt;$K$6,"",($AP21+22)))</f>
        <v/>
      </c>
      <c r="Z21" s="14" t="str">
        <f>IF($AP21+23&lt;$D$6,"",IF($AP21+23&gt;$K$6,"",($AP21+23)))</f>
        <v/>
      </c>
      <c r="AA21" s="14" t="str">
        <f>IF($AP21+24&lt;$D$6,"",IF($AP21+24&gt;$K$6,"",($AP21+24)))</f>
        <v/>
      </c>
      <c r="AB21" s="14" t="str">
        <f>IF($AP21+25&lt;$D$6,"",IF($AP21+25&gt;$K$6,"",($AP21+25)))</f>
        <v/>
      </c>
      <c r="AC21" s="14" t="str">
        <f>IF($AP21+26&lt;$D$6,"",IF($AP21+26&gt;$K$6,"",($AP21+26)))</f>
        <v/>
      </c>
      <c r="AD21" s="14" t="str">
        <f>IF($AP21+27&lt;$D$6,"",IF($AP21+27&gt;$K$6,"",($AP21+27)))</f>
        <v/>
      </c>
      <c r="AE21" s="14" t="str">
        <f>IF($AP21+28="","",IF(DAY($AP21+28)&lt;4,"",IF($AP21+28&lt;$D$6,"",IF($AP21+28&gt;$K$6,"",($AP21+28)))))</f>
        <v/>
      </c>
      <c r="AF21" s="14" t="str">
        <f>IF($AP21+29="","",IF(DAY($AP21+29)&lt;4,"",IF($AP21+29&lt;$D$6,"",IF($AP21+29&gt;$K$6,"",($AP21+29)))))</f>
        <v/>
      </c>
      <c r="AG21" s="14" t="str">
        <f>IF($AP21+30="","",IF(DAY($AP21+30)&lt;4,"",IF($AP21+30&lt;$D$6,"",IF($AP21+30&gt;$K$6,"",($AP21+30)))))</f>
        <v/>
      </c>
      <c r="AH21" s="120" t="s">
        <v>5</v>
      </c>
      <c r="AI21" s="122" t="s">
        <v>46</v>
      </c>
      <c r="AJ21" s="124" t="s">
        <v>5</v>
      </c>
      <c r="AK21" s="125" t="s">
        <v>46</v>
      </c>
      <c r="AP21" s="26">
        <f>DATE(AP18,AP19,AP20)</f>
        <v>47027</v>
      </c>
    </row>
    <row r="22" spans="2:42" ht="28.5" customHeight="1" x14ac:dyDescent="0.15">
      <c r="B22" s="126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21"/>
      <c r="AI22" s="123"/>
      <c r="AJ22" s="124"/>
      <c r="AK22" s="125"/>
    </row>
    <row r="23" spans="2:42" s="20" customFormat="1" ht="28.5" customHeight="1" thickBot="1" x14ac:dyDescent="0.2">
      <c r="B23" s="127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21"/>
      <c r="AI23" s="123"/>
      <c r="AJ23" s="124"/>
      <c r="AK23" s="12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128" t="str">
        <f>IF(AH24=0,"",AH25/AH24)</f>
        <v/>
      </c>
      <c r="AJ24" s="73">
        <f>AJ15+AH24</f>
        <v>0</v>
      </c>
      <c r="AK24" s="130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129"/>
      <c r="AJ25" s="25">
        <f>AJ16+AH25</f>
        <v>0</v>
      </c>
      <c r="AK25" s="131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1" t="str">
        <f>IF(AP30&gt;$K$6,"",YEAR(AP30))</f>
        <v/>
      </c>
      <c r="R27" s="91"/>
      <c r="S27" s="91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5" t="s">
        <v>7</v>
      </c>
      <c r="AI27" s="106"/>
      <c r="AJ27" s="111" t="s">
        <v>6</v>
      </c>
      <c r="AK27" s="112"/>
      <c r="AO27" s="26">
        <f>AP21+31</f>
        <v>47058</v>
      </c>
      <c r="AP27" s="2">
        <f>YEAR(AO27)</f>
        <v>2028</v>
      </c>
    </row>
    <row r="28" spans="2:42" x14ac:dyDescent="0.15">
      <c r="B28" s="35" t="s">
        <v>0</v>
      </c>
      <c r="C28" s="117" t="str">
        <f>IF(AP30&gt;$K$6,"",MONTH(AP30))</f>
        <v/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9"/>
      <c r="AH28" s="107"/>
      <c r="AI28" s="108"/>
      <c r="AJ28" s="113"/>
      <c r="AK28" s="114"/>
      <c r="AP28" s="2">
        <f>MONTH(AO27)</f>
        <v>11</v>
      </c>
    </row>
    <row r="29" spans="2:42" x14ac:dyDescent="0.15">
      <c r="B29" s="36" t="s">
        <v>1</v>
      </c>
      <c r="C29" s="32" t="str">
        <f>IF($AP30&lt;$D$6,"",IF($AP30&gt;$K$6,"",($AP30)))</f>
        <v/>
      </c>
      <c r="D29" s="32" t="str">
        <f>IF($AP30+1&lt;$D$6,"",IF($AP30+1&gt;$K$6,"",($AP30+1)))</f>
        <v/>
      </c>
      <c r="E29" s="32" t="str">
        <f>IF($AP30+2&lt;$D$6,"",IF($AP30+2&gt;$K$6,"",($AP30+2)))</f>
        <v/>
      </c>
      <c r="F29" s="32" t="str">
        <f>IF($AP30+3&lt;$D$6,"",IF($AP30+3&gt;$K$6,"",($AP30+3)))</f>
        <v/>
      </c>
      <c r="G29" s="32" t="str">
        <f>IF($AP30+4&lt;$D$6,"",IF($AP30+4&gt;$K$6,"",($AP30+4)))</f>
        <v/>
      </c>
      <c r="H29" s="32" t="str">
        <f>IF($AP30+5&lt;$D$6,"",IF($AP30+5&gt;$K$6,"",($AP30+5)))</f>
        <v/>
      </c>
      <c r="I29" s="32" t="str">
        <f>IF($AP30+6&lt;$D$6,"",IF($AP30+6&gt;$K$6,"",($AP30+6)))</f>
        <v/>
      </c>
      <c r="J29" s="32" t="str">
        <f>IF($AP30+7&lt;$D$6,"",IF($AP30+7&gt;$K$6,"",($AP30+7)))</f>
        <v/>
      </c>
      <c r="K29" s="32" t="str">
        <f>IF($AP30+8&lt;$D$6,"",IF($AP30+8&gt;$K$6,"",($AP30+8)))</f>
        <v/>
      </c>
      <c r="L29" s="32" t="str">
        <f>IF($AP30+9&lt;$D$6,"",IF($AP30+9&gt;$K$6,"",($AP30+9)))</f>
        <v/>
      </c>
      <c r="M29" s="32" t="str">
        <f>IF($AP30+10&lt;$D$6,"",IF($AP30+10&gt;$K$6,"",($AP30+10)))</f>
        <v/>
      </c>
      <c r="N29" s="32" t="str">
        <f>IF($AP30+11&lt;$D$6,"",IF($AP30+11&gt;$K$6,"",($AP30+11)))</f>
        <v/>
      </c>
      <c r="O29" s="32" t="str">
        <f>IF($AP30+12&lt;$D$6,"",IF($AP30+12&gt;$K$6,"",($AP30+12)))</f>
        <v/>
      </c>
      <c r="P29" s="32" t="str">
        <f>IF($AP30+13&lt;$D$6,"",IF($AP30+13&gt;$K$6,"",($AP30+13)))</f>
        <v/>
      </c>
      <c r="Q29" s="32" t="str">
        <f>IF($AP30+14&lt;$D$6,"",IF($AP30+14&gt;$K$6,"",($AP30+14)))</f>
        <v/>
      </c>
      <c r="R29" s="32" t="str">
        <f>IF($AP30+15&lt;$D$6,"",IF($AP30+15&gt;$K$6,"",($AP30+15)))</f>
        <v/>
      </c>
      <c r="S29" s="32" t="str">
        <f>IF($AP30+16&lt;$D$6,"",IF($AP30+16&gt;$K$6,"",($AP30+16)))</f>
        <v/>
      </c>
      <c r="T29" s="32" t="str">
        <f>IF($AP30+17&lt;$D$6,"",IF($AP30+17&gt;$K$6,"",($AP30+17)))</f>
        <v/>
      </c>
      <c r="U29" s="32" t="str">
        <f>IF($AP30+18&lt;$D$6,"",IF($AP30+18&gt;$K$6,"",($AP30+18)))</f>
        <v/>
      </c>
      <c r="V29" s="32" t="str">
        <f>IF($AP30+19&lt;$D$6,"",IF($AP30+19&gt;$K$6,"",($AP30+19)))</f>
        <v/>
      </c>
      <c r="W29" s="32" t="str">
        <f>IF($AP30+20&lt;$D$6,"",IF($AP30+20&gt;$K$6,"",($AP30+20)))</f>
        <v/>
      </c>
      <c r="X29" s="32" t="str">
        <f>IF($AP30+21&lt;$D$6,"",IF($AP30+21&gt;$K$6,"",($AP30+21)))</f>
        <v/>
      </c>
      <c r="Y29" s="32" t="str">
        <f>IF($AP30+22&lt;$D$6,"",IF($AP30+22&gt;$K$6,"",($AP30+22)))</f>
        <v/>
      </c>
      <c r="Z29" s="32" t="str">
        <f>IF($AP30+23&lt;$D$6,"",IF($AP30+23&gt;$K$6,"",($AP30+23)))</f>
        <v/>
      </c>
      <c r="AA29" s="32" t="str">
        <f>IF($AP30+24&lt;$D$6,"",IF($AP30+24&gt;$K$6,"",($AP30+24)))</f>
        <v/>
      </c>
      <c r="AB29" s="32" t="str">
        <f>IF($AP30+25&lt;$D$6,"",IF($AP30+25&gt;$K$6,"",($AP30+25)))</f>
        <v/>
      </c>
      <c r="AC29" s="32" t="str">
        <f>IF($AP30+26&lt;$D$6,"",IF($AP30+26&gt;$K$6,"",($AP30+26)))</f>
        <v/>
      </c>
      <c r="AD29" s="32" t="str">
        <f>IF($AP30+27&lt;$D$6,"",IF($AP30+27&gt;$K$6,"",($AP30+27)))</f>
        <v/>
      </c>
      <c r="AE29" s="32" t="str">
        <f>IF($AP30+28="","",IF(DAY($AP30+28)&lt;4,"",IF($AP30+28&lt;$D$6,"",IF($AP30+28&gt;$K$6,"",($AP30+28)))))</f>
        <v/>
      </c>
      <c r="AF29" s="32" t="str">
        <f>IF($AP30+29="","",IF(DAY($AP30+29)&lt;4,"",IF($AP30+29&lt;$D$6,"",IF($AP30+29&gt;$K$6,"",($AP30+29)))))</f>
        <v/>
      </c>
      <c r="AG29" s="32" t="str">
        <f>IF($AP30+30="","",IF(DAY($AP30+30)&lt;4,"",IF($AP30+30&lt;$D$6,"",IF($AP30+30&gt;$K$6,"",($AP30+30)))))</f>
        <v/>
      </c>
      <c r="AH29" s="109"/>
      <c r="AI29" s="110"/>
      <c r="AJ29" s="115"/>
      <c r="AK29" s="116"/>
      <c r="AP29" s="2">
        <v>1</v>
      </c>
    </row>
    <row r="30" spans="2:42" ht="13.5" customHeight="1" x14ac:dyDescent="0.15">
      <c r="B30" s="36" t="s">
        <v>3</v>
      </c>
      <c r="C30" s="14" t="str">
        <f>IF($AP30&lt;$D$6,"",IF($AP30&gt;$K$6,"",($AP30)))</f>
        <v/>
      </c>
      <c r="D30" s="14" t="str">
        <f>IF($AP30+1&lt;$D$6,"",IF($AP30+1&gt;$K$6,"",($AP30+1)))</f>
        <v/>
      </c>
      <c r="E30" s="14" t="str">
        <f>IF($AP30+2&lt;$D$6,"",IF($AP30+2&gt;$K$6,"",($AP30+2)))</f>
        <v/>
      </c>
      <c r="F30" s="14" t="str">
        <f>IF($AP30+3&lt;$D$6,"",IF($AP30+3&gt;$K$6,"",($AP30+3)))</f>
        <v/>
      </c>
      <c r="G30" s="14" t="str">
        <f>IF($AP30+4&lt;$D$6,"",IF($AP30+4&gt;$K$6,"",($AP30+4)))</f>
        <v/>
      </c>
      <c r="H30" s="14" t="str">
        <f>IF($AP30+5&lt;$D$6,"",IF($AP30+5&gt;$K$6,"",($AP30+5)))</f>
        <v/>
      </c>
      <c r="I30" s="14" t="str">
        <f>IF($AP30+6&lt;$D$6,"",IF($AP30+6&gt;$K$6,"",($AP30+6)))</f>
        <v/>
      </c>
      <c r="J30" s="14" t="str">
        <f>IF($AP30+7&lt;$D$6,"",IF($AP30+7&gt;$K$6,"",($AP30+7)))</f>
        <v/>
      </c>
      <c r="K30" s="14" t="str">
        <f>IF($AP30+8&lt;$D$6,"",IF($AP30+8&gt;$K$6,"",($AP30+8)))</f>
        <v/>
      </c>
      <c r="L30" s="14" t="str">
        <f>IF($AP30+9&lt;$D$6,"",IF($AP30+9&gt;$K$6,"",($AP30+9)))</f>
        <v/>
      </c>
      <c r="M30" s="14" t="str">
        <f>IF($AP30+10&lt;$D$6,"",IF($AP30+10&gt;$K$6,"",($AP30+10)))</f>
        <v/>
      </c>
      <c r="N30" s="14" t="str">
        <f>IF($AP30+11&lt;$D$6,"",IF($AP30+11&gt;$K$6,"",($AP30+11)))</f>
        <v/>
      </c>
      <c r="O30" s="14" t="str">
        <f>IF($AP30+12&lt;$D$6,"",IF($AP30+12&gt;$K$6,"",($AP30+12)))</f>
        <v/>
      </c>
      <c r="P30" s="14" t="str">
        <f>IF($AP30+13&lt;$D$6,"",IF($AP30+13&gt;$K$6,"",($AP30+13)))</f>
        <v/>
      </c>
      <c r="Q30" s="14" t="str">
        <f>IF($AP30+14&lt;$D$6,"",IF($AP30+14&gt;$K$6,"",($AP30+14)))</f>
        <v/>
      </c>
      <c r="R30" s="14" t="str">
        <f>IF($AP30+15&lt;$D$6,"",IF($AP30+15&gt;$K$6,"",($AP30+15)))</f>
        <v/>
      </c>
      <c r="S30" s="14" t="str">
        <f>IF($AP30+16&lt;$D$6,"",IF($AP30+16&gt;$K$6,"",($AP30+16)))</f>
        <v/>
      </c>
      <c r="T30" s="14" t="str">
        <f>IF($AP30+17&lt;$D$6,"",IF($AP30+17&gt;$K$6,"",($AP30+17)))</f>
        <v/>
      </c>
      <c r="U30" s="14" t="str">
        <f>IF($AP30+18&lt;$D$6,"",IF($AP30+18&gt;$K$6,"",($AP30+18)))</f>
        <v/>
      </c>
      <c r="V30" s="14" t="str">
        <f>IF($AP30+19&lt;$D$6,"",IF($AP30+19&gt;$K$6,"",($AP30+19)))</f>
        <v/>
      </c>
      <c r="W30" s="14" t="str">
        <f>IF($AP30+20&lt;$D$6,"",IF($AP30+20&gt;$K$6,"",($AP30+20)))</f>
        <v/>
      </c>
      <c r="X30" s="14" t="str">
        <f>IF($AP30+21&lt;$D$6,"",IF($AP30+21&gt;$K$6,"",($AP30+21)))</f>
        <v/>
      </c>
      <c r="Y30" s="14" t="str">
        <f>IF($AP30+22&lt;$D$6,"",IF($AP30+22&gt;$K$6,"",($AP30+22)))</f>
        <v/>
      </c>
      <c r="Z30" s="14" t="str">
        <f>IF($AP30+23&lt;$D$6,"",IF($AP30+23&gt;$K$6,"",($AP30+23)))</f>
        <v/>
      </c>
      <c r="AA30" s="14" t="str">
        <f>IF($AP30+24&lt;$D$6,"",IF($AP30+24&gt;$K$6,"",($AP30+24)))</f>
        <v/>
      </c>
      <c r="AB30" s="14" t="str">
        <f>IF($AP30+25&lt;$D$6,"",IF($AP30+25&gt;$K$6,"",($AP30+25)))</f>
        <v/>
      </c>
      <c r="AC30" s="14" t="str">
        <f>IF($AP30+26&lt;$D$6,"",IF($AP30+26&gt;$K$6,"",($AP30+26)))</f>
        <v/>
      </c>
      <c r="AD30" s="14" t="str">
        <f>IF($AP30+27&lt;$D$6,"",IF($AP30+27&gt;$K$6,"",($AP30+27)))</f>
        <v/>
      </c>
      <c r="AE30" s="14" t="str">
        <f>IF($AP30+28="","",IF(DAY($AP30+28)&lt;4,"",IF($AP30+28&lt;$D$6,"",IF($AP30+28&gt;$K$6,"",($AP30+28)))))</f>
        <v/>
      </c>
      <c r="AF30" s="14" t="str">
        <f>IF($AP30+29="","",IF(DAY($AP30+29)&lt;4,"",IF($AP30+29&lt;$D$6,"",IF($AP30+29&gt;$K$6,"",($AP30+29)))))</f>
        <v/>
      </c>
      <c r="AG30" s="14" t="str">
        <f>IF($AP30+30="","",IF(DAY($AP30+30)&lt;4,"",IF($AP30+30&lt;$D$6,"",IF($AP30+30&gt;$K$6,"",($AP30+30)))))</f>
        <v/>
      </c>
      <c r="AH30" s="120" t="s">
        <v>5</v>
      </c>
      <c r="AI30" s="122" t="s">
        <v>46</v>
      </c>
      <c r="AJ30" s="124" t="s">
        <v>5</v>
      </c>
      <c r="AK30" s="125" t="s">
        <v>46</v>
      </c>
      <c r="AP30" s="26">
        <f>DATE(AP27,AP28,AP29)</f>
        <v>47058</v>
      </c>
    </row>
    <row r="31" spans="2:42" ht="28.5" customHeight="1" x14ac:dyDescent="0.15">
      <c r="B31" s="126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21"/>
      <c r="AI31" s="123"/>
      <c r="AJ31" s="124"/>
      <c r="AK31" s="125"/>
    </row>
    <row r="32" spans="2:42" s="20" customFormat="1" ht="28.5" customHeight="1" thickBot="1" x14ac:dyDescent="0.2">
      <c r="B32" s="127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21"/>
      <c r="AI32" s="123"/>
      <c r="AJ32" s="124"/>
      <c r="AK32" s="12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128" t="str">
        <f>IF(AH33=0,"",AH34/AH33)</f>
        <v/>
      </c>
      <c r="AJ33" s="73">
        <f>AJ24+AH33</f>
        <v>0</v>
      </c>
      <c r="AK33" s="130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129"/>
      <c r="AJ34" s="25">
        <f>AJ25+AH34</f>
        <v>0</v>
      </c>
      <c r="AK34" s="131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91" t="str">
        <f>IF(AP39&gt;$K$6,"",YEAR(AP39))</f>
        <v/>
      </c>
      <c r="R36" s="91"/>
      <c r="S36" s="91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5" t="s">
        <v>7</v>
      </c>
      <c r="AI36" s="106"/>
      <c r="AJ36" s="111" t="s">
        <v>6</v>
      </c>
      <c r="AK36" s="112"/>
      <c r="AO36" s="26">
        <f>AP30+31</f>
        <v>47089</v>
      </c>
      <c r="AP36" s="2">
        <f>YEAR(AO36)</f>
        <v>2028</v>
      </c>
    </row>
    <row r="37" spans="2:42" ht="13.5" customHeight="1" x14ac:dyDescent="0.15">
      <c r="B37" s="35" t="s">
        <v>0</v>
      </c>
      <c r="C37" s="117" t="str">
        <f>IF(AP39&gt;$K$6,"",MONTH(AP39))</f>
        <v/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9"/>
      <c r="AH37" s="107"/>
      <c r="AI37" s="108"/>
      <c r="AJ37" s="113"/>
      <c r="AK37" s="114"/>
      <c r="AP37" s="2">
        <f>MONTH(AO36)</f>
        <v>12</v>
      </c>
    </row>
    <row r="38" spans="2:42" x14ac:dyDescent="0.15">
      <c r="B38" s="36" t="s">
        <v>1</v>
      </c>
      <c r="C38" s="32" t="str">
        <f>IF($AP39&lt;$D$6,"",IF($AP39&gt;$K$6,"",($AP39)))</f>
        <v/>
      </c>
      <c r="D38" s="32" t="str">
        <f>IF($AP39+1&lt;$D$6,"",IF($AP39+1&gt;$K$6,"",($AP39+1)))</f>
        <v/>
      </c>
      <c r="E38" s="32" t="str">
        <f>IF($AP39+2&lt;$D$6,"",IF($AP39+2&gt;$K$6,"",($AP39+2)))</f>
        <v/>
      </c>
      <c r="F38" s="32" t="str">
        <f>IF($AP39+3&lt;$D$6,"",IF($AP39+3&gt;$K$6,"",($AP39+3)))</f>
        <v/>
      </c>
      <c r="G38" s="32" t="str">
        <f>IF($AP39+4&lt;$D$6,"",IF($AP39+4&gt;$K$6,"",($AP39+4)))</f>
        <v/>
      </c>
      <c r="H38" s="32" t="str">
        <f>IF($AP39+5&lt;$D$6,"",IF($AP39+5&gt;$K$6,"",($AP39+5)))</f>
        <v/>
      </c>
      <c r="I38" s="32" t="str">
        <f>IF($AP39+6&lt;$D$6,"",IF($AP39+6&gt;$K$6,"",($AP39+6)))</f>
        <v/>
      </c>
      <c r="J38" s="32" t="str">
        <f>IF($AP39+7&lt;$D$6,"",IF($AP39+7&gt;$K$6,"",($AP39+7)))</f>
        <v/>
      </c>
      <c r="K38" s="32" t="str">
        <f>IF($AP39+8&lt;$D$6,"",IF($AP39+8&gt;$K$6,"",($AP39+8)))</f>
        <v/>
      </c>
      <c r="L38" s="32" t="str">
        <f>IF($AP39+9&lt;$D$6,"",IF($AP39+9&gt;$K$6,"",($AP39+9)))</f>
        <v/>
      </c>
      <c r="M38" s="32" t="str">
        <f>IF($AP39+10&lt;$D$6,"",IF($AP39+10&gt;$K$6,"",($AP39+10)))</f>
        <v/>
      </c>
      <c r="N38" s="32" t="str">
        <f>IF($AP39+11&lt;$D$6,"",IF($AP39+11&gt;$K$6,"",($AP39+11)))</f>
        <v/>
      </c>
      <c r="O38" s="32" t="str">
        <f>IF($AP39+12&lt;$D$6,"",IF($AP39+12&gt;$K$6,"",($AP39+12)))</f>
        <v/>
      </c>
      <c r="P38" s="32" t="str">
        <f>IF($AP39+13&lt;$D$6,"",IF($AP39+13&gt;$K$6,"",($AP39+13)))</f>
        <v/>
      </c>
      <c r="Q38" s="32" t="str">
        <f>IF($AP39+14&lt;$D$6,"",IF($AP39+14&gt;$K$6,"",($AP39+14)))</f>
        <v/>
      </c>
      <c r="R38" s="32" t="str">
        <f>IF($AP39+15&lt;$D$6,"",IF($AP39+15&gt;$K$6,"",($AP39+15)))</f>
        <v/>
      </c>
      <c r="S38" s="32" t="str">
        <f>IF($AP39+16&lt;$D$6,"",IF($AP39+16&gt;$K$6,"",($AP39+16)))</f>
        <v/>
      </c>
      <c r="T38" s="32" t="str">
        <f>IF($AP39+17&lt;$D$6,"",IF($AP39+17&gt;$K$6,"",($AP39+17)))</f>
        <v/>
      </c>
      <c r="U38" s="32" t="str">
        <f>IF($AP39+18&lt;$D$6,"",IF($AP39+18&gt;$K$6,"",($AP39+18)))</f>
        <v/>
      </c>
      <c r="V38" s="32" t="str">
        <f>IF($AP39+19&lt;$D$6,"",IF($AP39+19&gt;$K$6,"",($AP39+19)))</f>
        <v/>
      </c>
      <c r="W38" s="32" t="str">
        <f>IF($AP39+20&lt;$D$6,"",IF($AP39+20&gt;$K$6,"",($AP39+20)))</f>
        <v/>
      </c>
      <c r="X38" s="32" t="str">
        <f>IF($AP39+21&lt;$D$6,"",IF($AP39+21&gt;$K$6,"",($AP39+21)))</f>
        <v/>
      </c>
      <c r="Y38" s="32" t="str">
        <f>IF($AP39+22&lt;$D$6,"",IF($AP39+22&gt;$K$6,"",($AP39+22)))</f>
        <v/>
      </c>
      <c r="Z38" s="32" t="str">
        <f>IF($AP39+23&lt;$D$6,"",IF($AP39+23&gt;$K$6,"",($AP39+23)))</f>
        <v/>
      </c>
      <c r="AA38" s="32" t="str">
        <f>IF($AP39+24&lt;$D$6,"",IF($AP39+24&gt;$K$6,"",($AP39+24)))</f>
        <v/>
      </c>
      <c r="AB38" s="32" t="str">
        <f>IF($AP39+25&lt;$D$6,"",IF($AP39+25&gt;$K$6,"",($AP39+25)))</f>
        <v/>
      </c>
      <c r="AC38" s="32" t="str">
        <f>IF($AP39+26&lt;$D$6,"",IF($AP39+26&gt;$K$6,"",($AP39+26)))</f>
        <v/>
      </c>
      <c r="AD38" s="32" t="str">
        <f>IF($AP39+27&lt;$D$6,"",IF($AP39+27&gt;$K$6,"",($AP39+27)))</f>
        <v/>
      </c>
      <c r="AE38" s="32" t="str">
        <f>IF($AP39+28="","",IF(DAY($AP39+28)&lt;4,"",IF($AP39+28&lt;$D$6,"",IF($AP39+28&gt;$K$6,"",($AP39+28)))))</f>
        <v/>
      </c>
      <c r="AF38" s="32" t="str">
        <f>IF($AP39+29="","",IF(DAY($AP39+29)&lt;4,"",IF($AP39+29&lt;$D$6,"",IF($AP39+29&gt;$K$6,"",($AP39+29)))))</f>
        <v/>
      </c>
      <c r="AG38" s="32" t="str">
        <f>IF($AP39+30="","",IF(DAY($AP39+30)&lt;4,"",IF($AP39+30&lt;$D$6,"",IF($AP39+30&gt;$K$6,"",($AP39+30)))))</f>
        <v/>
      </c>
      <c r="AH38" s="109"/>
      <c r="AI38" s="110"/>
      <c r="AJ38" s="115"/>
      <c r="AK38" s="116"/>
      <c r="AP38" s="2">
        <v>1</v>
      </c>
    </row>
    <row r="39" spans="2:42" ht="13.5" customHeight="1" x14ac:dyDescent="0.15">
      <c r="B39" s="36" t="s">
        <v>3</v>
      </c>
      <c r="C39" s="14" t="str">
        <f>IF($AP39&lt;$D$6,"",IF($AP39&gt;$K$6,"",($AP39)))</f>
        <v/>
      </c>
      <c r="D39" s="14" t="str">
        <f>IF($AP39+1&lt;$D$6,"",IF($AP39+1&gt;$K$6,"",($AP39+1)))</f>
        <v/>
      </c>
      <c r="E39" s="14" t="str">
        <f>IF($AP39+2&lt;$D$6,"",IF($AP39+2&gt;$K$6,"",($AP39+2)))</f>
        <v/>
      </c>
      <c r="F39" s="14" t="str">
        <f>IF($AP39+3&lt;$D$6,"",IF($AP39+3&gt;$K$6,"",($AP39+3)))</f>
        <v/>
      </c>
      <c r="G39" s="14" t="str">
        <f>IF($AP39+4&lt;$D$6,"",IF($AP39+4&gt;$K$6,"",($AP39+4)))</f>
        <v/>
      </c>
      <c r="H39" s="14" t="str">
        <f>IF($AP39+5&lt;$D$6,"",IF($AP39+5&gt;$K$6,"",($AP39+5)))</f>
        <v/>
      </c>
      <c r="I39" s="14" t="str">
        <f>IF($AP39+6&lt;$D$6,"",IF($AP39+6&gt;$K$6,"",($AP39+6)))</f>
        <v/>
      </c>
      <c r="J39" s="14" t="str">
        <f>IF($AP39+7&lt;$D$6,"",IF($AP39+7&gt;$K$6,"",($AP39+7)))</f>
        <v/>
      </c>
      <c r="K39" s="14" t="str">
        <f>IF($AP39+8&lt;$D$6,"",IF($AP39+8&gt;$K$6,"",($AP39+8)))</f>
        <v/>
      </c>
      <c r="L39" s="14" t="str">
        <f>IF($AP39+9&lt;$D$6,"",IF($AP39+9&gt;$K$6,"",($AP39+9)))</f>
        <v/>
      </c>
      <c r="M39" s="14" t="str">
        <f>IF($AP39+10&lt;$D$6,"",IF($AP39+10&gt;$K$6,"",($AP39+10)))</f>
        <v/>
      </c>
      <c r="N39" s="14" t="str">
        <f>IF($AP39+11&lt;$D$6,"",IF($AP39+11&gt;$K$6,"",($AP39+11)))</f>
        <v/>
      </c>
      <c r="O39" s="14" t="str">
        <f>IF($AP39+12&lt;$D$6,"",IF($AP39+12&gt;$K$6,"",($AP39+12)))</f>
        <v/>
      </c>
      <c r="P39" s="14" t="str">
        <f>IF($AP39+13&lt;$D$6,"",IF($AP39+13&gt;$K$6,"",($AP39+13)))</f>
        <v/>
      </c>
      <c r="Q39" s="14" t="str">
        <f>IF($AP39+14&lt;$D$6,"",IF($AP39+14&gt;$K$6,"",($AP39+14)))</f>
        <v/>
      </c>
      <c r="R39" s="14" t="str">
        <f>IF($AP39+15&lt;$D$6,"",IF($AP39+15&gt;$K$6,"",($AP39+15)))</f>
        <v/>
      </c>
      <c r="S39" s="14" t="str">
        <f>IF($AP39+16&lt;$D$6,"",IF($AP39+16&gt;$K$6,"",($AP39+16)))</f>
        <v/>
      </c>
      <c r="T39" s="14" t="str">
        <f>IF($AP39+17&lt;$D$6,"",IF($AP39+17&gt;$K$6,"",($AP39+17)))</f>
        <v/>
      </c>
      <c r="U39" s="14" t="str">
        <f>IF($AP39+18&lt;$D$6,"",IF($AP39+18&gt;$K$6,"",($AP39+18)))</f>
        <v/>
      </c>
      <c r="V39" s="14" t="str">
        <f>IF($AP39+19&lt;$D$6,"",IF($AP39+19&gt;$K$6,"",($AP39+19)))</f>
        <v/>
      </c>
      <c r="W39" s="14" t="str">
        <f>IF($AP39+20&lt;$D$6,"",IF($AP39+20&gt;$K$6,"",($AP39+20)))</f>
        <v/>
      </c>
      <c r="X39" s="14" t="str">
        <f>IF($AP39+21&lt;$D$6,"",IF($AP39+21&gt;$K$6,"",($AP39+21)))</f>
        <v/>
      </c>
      <c r="Y39" s="14" t="str">
        <f>IF($AP39+22&lt;$D$6,"",IF($AP39+22&gt;$K$6,"",($AP39+22)))</f>
        <v/>
      </c>
      <c r="Z39" s="14" t="str">
        <f>IF($AP39+23&lt;$D$6,"",IF($AP39+23&gt;$K$6,"",($AP39+23)))</f>
        <v/>
      </c>
      <c r="AA39" s="14" t="str">
        <f>IF($AP39+24&lt;$D$6,"",IF($AP39+24&gt;$K$6,"",($AP39+24)))</f>
        <v/>
      </c>
      <c r="AB39" s="14" t="str">
        <f>IF($AP39+25&lt;$D$6,"",IF($AP39+25&gt;$K$6,"",($AP39+25)))</f>
        <v/>
      </c>
      <c r="AC39" s="14" t="str">
        <f>IF($AP39+26&lt;$D$6,"",IF($AP39+26&gt;$K$6,"",($AP39+26)))</f>
        <v/>
      </c>
      <c r="AD39" s="14" t="str">
        <f>IF($AP39+27&lt;$D$6,"",IF($AP39+27&gt;$K$6,"",($AP39+27)))</f>
        <v/>
      </c>
      <c r="AE39" s="14" t="str">
        <f>IF($AP39+28="","",IF(DAY($AP39+28)&lt;4,"",IF($AP39+28&lt;$D$6,"",IF($AP39+28&gt;$K$6,"",($AP39+28)))))</f>
        <v/>
      </c>
      <c r="AF39" s="14" t="str">
        <f>IF($AP39+29="","",IF(DAY($AP39+29)&lt;4,"",IF($AP39+29&lt;$D$6,"",IF($AP39+29&gt;$K$6,"",($AP39+29)))))</f>
        <v/>
      </c>
      <c r="AG39" s="14" t="str">
        <f>IF($AP39+30="","",IF(DAY($AP39+30)&lt;4,"",IF($AP39+30&lt;$D$6,"",IF($AP39+30&gt;$K$6,"",($AP39+30)))))</f>
        <v/>
      </c>
      <c r="AH39" s="120" t="s">
        <v>5</v>
      </c>
      <c r="AI39" s="122" t="s">
        <v>46</v>
      </c>
      <c r="AJ39" s="124" t="s">
        <v>5</v>
      </c>
      <c r="AK39" s="125" t="s">
        <v>46</v>
      </c>
      <c r="AP39" s="26">
        <f>DATE(AP36,AP37,AP38)</f>
        <v>47088</v>
      </c>
    </row>
    <row r="40" spans="2:42" ht="28.5" customHeight="1" x14ac:dyDescent="0.15">
      <c r="B40" s="126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21"/>
      <c r="AI40" s="123"/>
      <c r="AJ40" s="124"/>
      <c r="AK40" s="125"/>
    </row>
    <row r="41" spans="2:42" s="20" customFormat="1" ht="28.5" customHeight="1" thickBot="1" x14ac:dyDescent="0.2">
      <c r="B41" s="127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21"/>
      <c r="AI41" s="123"/>
      <c r="AJ41" s="124"/>
      <c r="AK41" s="12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128" t="str">
        <f>IF(AH42=0,"",AH43/AH42)</f>
        <v/>
      </c>
      <c r="AJ42" s="73">
        <f>AJ33+AH42</f>
        <v>0</v>
      </c>
      <c r="AK42" s="130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129"/>
      <c r="AJ43" s="25">
        <f>AJ34+AH43</f>
        <v>0</v>
      </c>
      <c r="AK43" s="131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91" t="str">
        <f>IF(AP48&gt;$K$6,"",YEAR(AP48))</f>
        <v/>
      </c>
      <c r="R45" s="91"/>
      <c r="S45" s="91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5" t="s">
        <v>7</v>
      </c>
      <c r="AI45" s="106"/>
      <c r="AJ45" s="111" t="s">
        <v>6</v>
      </c>
      <c r="AK45" s="112"/>
      <c r="AO45" s="26">
        <f>AP39+31</f>
        <v>47119</v>
      </c>
      <c r="AP45" s="2">
        <f>YEAR(AO45)</f>
        <v>2029</v>
      </c>
    </row>
    <row r="46" spans="2:42" ht="13.5" customHeight="1" x14ac:dyDescent="0.15">
      <c r="B46" s="35" t="s">
        <v>0</v>
      </c>
      <c r="C46" s="117" t="str">
        <f>IF(AP48&gt;$K$6,"",MONTH(AP48))</f>
        <v/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H46" s="107"/>
      <c r="AI46" s="108"/>
      <c r="AJ46" s="113"/>
      <c r="AK46" s="114"/>
      <c r="AP46" s="2">
        <f>MONTH(AO45)</f>
        <v>1</v>
      </c>
    </row>
    <row r="47" spans="2:42" x14ac:dyDescent="0.15">
      <c r="B47" s="36" t="s">
        <v>1</v>
      </c>
      <c r="C47" s="32" t="str">
        <f>IF($AP48&lt;$D$6,"",IF($AP48&gt;$K$6,"",($AP48)))</f>
        <v/>
      </c>
      <c r="D47" s="32" t="str">
        <f>IF($AP48+1&lt;$D$6,"",IF($AP48+1&gt;$K$6,"",($AP48+1)))</f>
        <v/>
      </c>
      <c r="E47" s="32" t="str">
        <f>IF($AP48+2&lt;$D$6,"",IF($AP48+2&gt;$K$6,"",($AP48+2)))</f>
        <v/>
      </c>
      <c r="F47" s="32" t="str">
        <f>IF($AP48+3&lt;$D$6,"",IF($AP48+3&gt;$K$6,"",($AP48+3)))</f>
        <v/>
      </c>
      <c r="G47" s="32" t="str">
        <f>IF($AP48+4&lt;$D$6,"",IF($AP48+4&gt;$K$6,"",($AP48+4)))</f>
        <v/>
      </c>
      <c r="H47" s="32" t="str">
        <f>IF($AP48+5&lt;$D$6,"",IF($AP48+5&gt;$K$6,"",($AP48+5)))</f>
        <v/>
      </c>
      <c r="I47" s="32" t="str">
        <f>IF($AP48+6&lt;$D$6,"",IF($AP48+6&gt;$K$6,"",($AP48+6)))</f>
        <v/>
      </c>
      <c r="J47" s="32" t="str">
        <f>IF($AP48+7&lt;$D$6,"",IF($AP48+7&gt;$K$6,"",($AP48+7)))</f>
        <v/>
      </c>
      <c r="K47" s="32" t="str">
        <f>IF($AP48+8&lt;$D$6,"",IF($AP48+8&gt;$K$6,"",($AP48+8)))</f>
        <v/>
      </c>
      <c r="L47" s="32" t="str">
        <f>IF($AP48+9&lt;$D$6,"",IF($AP48+9&gt;$K$6,"",($AP48+9)))</f>
        <v/>
      </c>
      <c r="M47" s="32" t="str">
        <f>IF($AP48+10&lt;$D$6,"",IF($AP48+10&gt;$K$6,"",($AP48+10)))</f>
        <v/>
      </c>
      <c r="N47" s="32" t="str">
        <f>IF($AP48+11&lt;$D$6,"",IF($AP48+11&gt;$K$6,"",($AP48+11)))</f>
        <v/>
      </c>
      <c r="O47" s="32" t="str">
        <f>IF($AP48+12&lt;$D$6,"",IF($AP48+12&gt;$K$6,"",($AP48+12)))</f>
        <v/>
      </c>
      <c r="P47" s="32" t="str">
        <f>IF($AP48+13&lt;$D$6,"",IF($AP48+13&gt;$K$6,"",($AP48+13)))</f>
        <v/>
      </c>
      <c r="Q47" s="32" t="str">
        <f>IF($AP48+14&lt;$D$6,"",IF($AP48+14&gt;$K$6,"",($AP48+14)))</f>
        <v/>
      </c>
      <c r="R47" s="32" t="str">
        <f>IF($AP48+15&lt;$D$6,"",IF($AP48+15&gt;$K$6,"",($AP48+15)))</f>
        <v/>
      </c>
      <c r="S47" s="32" t="str">
        <f>IF($AP48+16&lt;$D$6,"",IF($AP48+16&gt;$K$6,"",($AP48+16)))</f>
        <v/>
      </c>
      <c r="T47" s="32" t="str">
        <f>IF($AP48+17&lt;$D$6,"",IF($AP48+17&gt;$K$6,"",($AP48+17)))</f>
        <v/>
      </c>
      <c r="U47" s="32" t="str">
        <f>IF($AP48+18&lt;$D$6,"",IF($AP48+18&gt;$K$6,"",($AP48+18)))</f>
        <v/>
      </c>
      <c r="V47" s="32" t="str">
        <f>IF($AP48+19&lt;$D$6,"",IF($AP48+19&gt;$K$6,"",($AP48+19)))</f>
        <v/>
      </c>
      <c r="W47" s="32" t="str">
        <f>IF($AP48+20&lt;$D$6,"",IF($AP48+20&gt;$K$6,"",($AP48+20)))</f>
        <v/>
      </c>
      <c r="X47" s="32" t="str">
        <f>IF($AP48+21&lt;$D$6,"",IF($AP48+21&gt;$K$6,"",($AP48+21)))</f>
        <v/>
      </c>
      <c r="Y47" s="32" t="str">
        <f>IF($AP48+22&lt;$D$6,"",IF($AP48+22&gt;$K$6,"",($AP48+22)))</f>
        <v/>
      </c>
      <c r="Z47" s="32" t="str">
        <f>IF($AP48+23&lt;$D$6,"",IF($AP48+23&gt;$K$6,"",($AP48+23)))</f>
        <v/>
      </c>
      <c r="AA47" s="32" t="str">
        <f>IF($AP48+24&lt;$D$6,"",IF($AP48+24&gt;$K$6,"",($AP48+24)))</f>
        <v/>
      </c>
      <c r="AB47" s="32" t="str">
        <f>IF($AP48+25&lt;$D$6,"",IF($AP48+25&gt;$K$6,"",($AP48+25)))</f>
        <v/>
      </c>
      <c r="AC47" s="32" t="str">
        <f>IF($AP48+26&lt;$D$6,"",IF($AP48+26&gt;$K$6,"",($AP48+26)))</f>
        <v/>
      </c>
      <c r="AD47" s="32" t="str">
        <f>IF($AP48+27&lt;$D$6,"",IF($AP48+27&gt;$K$6,"",($AP48+27)))</f>
        <v/>
      </c>
      <c r="AE47" s="32" t="str">
        <f>IF($AP48+28="","",IF(DAY($AP48+28)&lt;4,"",IF($AP48+28&lt;$D$6,"",IF($AP48+28&gt;$K$6,"",($AP48+28)))))</f>
        <v/>
      </c>
      <c r="AF47" s="32" t="str">
        <f>IF($AP48+29="","",IF(DAY($AP48+29)&lt;4,"",IF($AP48+29&lt;$D$6,"",IF($AP48+29&gt;$K$6,"",($AP48+29)))))</f>
        <v/>
      </c>
      <c r="AG47" s="32" t="str">
        <f>IF($AP48+30="","",IF(DAY($AP48+30)&lt;4,"",IF($AP48+30&lt;$D$6,"",IF($AP48+30&gt;$K$6,"",($AP48+30)))))</f>
        <v/>
      </c>
      <c r="AH47" s="109"/>
      <c r="AI47" s="110"/>
      <c r="AJ47" s="115"/>
      <c r="AK47" s="116"/>
      <c r="AP47" s="2">
        <v>1</v>
      </c>
    </row>
    <row r="48" spans="2:42" ht="13.5" customHeight="1" x14ac:dyDescent="0.15">
      <c r="B48" s="36" t="s">
        <v>3</v>
      </c>
      <c r="C48" s="14" t="str">
        <f>IF($AP48&lt;$D$6,"",IF($AP48&gt;$K$6,"",($AP48)))</f>
        <v/>
      </c>
      <c r="D48" s="14" t="str">
        <f>IF($AP48+1&lt;$D$6,"",IF($AP48+1&gt;$K$6,"",($AP48+1)))</f>
        <v/>
      </c>
      <c r="E48" s="14" t="str">
        <f>IF($AP48+2&lt;$D$6,"",IF($AP48+2&gt;$K$6,"",($AP48+2)))</f>
        <v/>
      </c>
      <c r="F48" s="14" t="str">
        <f>IF($AP48+3&lt;$D$6,"",IF($AP48+3&gt;$K$6,"",($AP48+3)))</f>
        <v/>
      </c>
      <c r="G48" s="14" t="str">
        <f>IF($AP48+4&lt;$D$6,"",IF($AP48+4&gt;$K$6,"",($AP48+4)))</f>
        <v/>
      </c>
      <c r="H48" s="14" t="str">
        <f>IF($AP48+5&lt;$D$6,"",IF($AP48+5&gt;$K$6,"",($AP48+5)))</f>
        <v/>
      </c>
      <c r="I48" s="14" t="str">
        <f>IF($AP48+6&lt;$D$6,"",IF($AP48+6&gt;$K$6,"",($AP48+6)))</f>
        <v/>
      </c>
      <c r="J48" s="14" t="str">
        <f>IF($AP48+7&lt;$D$6,"",IF($AP48+7&gt;$K$6,"",($AP48+7)))</f>
        <v/>
      </c>
      <c r="K48" s="14" t="str">
        <f>IF($AP48+8&lt;$D$6,"",IF($AP48+8&gt;$K$6,"",($AP48+8)))</f>
        <v/>
      </c>
      <c r="L48" s="14" t="str">
        <f>IF($AP48+9&lt;$D$6,"",IF($AP48+9&gt;$K$6,"",($AP48+9)))</f>
        <v/>
      </c>
      <c r="M48" s="14" t="str">
        <f>IF($AP48+10&lt;$D$6,"",IF($AP48+10&gt;$K$6,"",($AP48+10)))</f>
        <v/>
      </c>
      <c r="N48" s="14" t="str">
        <f>IF($AP48+11&lt;$D$6,"",IF($AP48+11&gt;$K$6,"",($AP48+11)))</f>
        <v/>
      </c>
      <c r="O48" s="14" t="str">
        <f>IF($AP48+12&lt;$D$6,"",IF($AP48+12&gt;$K$6,"",($AP48+12)))</f>
        <v/>
      </c>
      <c r="P48" s="14" t="str">
        <f>IF($AP48+13&lt;$D$6,"",IF($AP48+13&gt;$K$6,"",($AP48+13)))</f>
        <v/>
      </c>
      <c r="Q48" s="14" t="str">
        <f>IF($AP48+14&lt;$D$6,"",IF($AP48+14&gt;$K$6,"",($AP48+14)))</f>
        <v/>
      </c>
      <c r="R48" s="14" t="str">
        <f>IF($AP48+15&lt;$D$6,"",IF($AP48+15&gt;$K$6,"",($AP48+15)))</f>
        <v/>
      </c>
      <c r="S48" s="14" t="str">
        <f>IF($AP48+16&lt;$D$6,"",IF($AP48+16&gt;$K$6,"",($AP48+16)))</f>
        <v/>
      </c>
      <c r="T48" s="14" t="str">
        <f>IF($AP48+17&lt;$D$6,"",IF($AP48+17&gt;$K$6,"",($AP48+17)))</f>
        <v/>
      </c>
      <c r="U48" s="14" t="str">
        <f>IF($AP48+18&lt;$D$6,"",IF($AP48+18&gt;$K$6,"",($AP48+18)))</f>
        <v/>
      </c>
      <c r="V48" s="14" t="str">
        <f>IF($AP48+19&lt;$D$6,"",IF($AP48+19&gt;$K$6,"",($AP48+19)))</f>
        <v/>
      </c>
      <c r="W48" s="14" t="str">
        <f>IF($AP48+20&lt;$D$6,"",IF($AP48+20&gt;$K$6,"",($AP48+20)))</f>
        <v/>
      </c>
      <c r="X48" s="14" t="str">
        <f>IF($AP48+21&lt;$D$6,"",IF($AP48+21&gt;$K$6,"",($AP48+21)))</f>
        <v/>
      </c>
      <c r="Y48" s="14" t="str">
        <f>IF($AP48+22&lt;$D$6,"",IF($AP48+22&gt;$K$6,"",($AP48+22)))</f>
        <v/>
      </c>
      <c r="Z48" s="14" t="str">
        <f>IF($AP48+23&lt;$D$6,"",IF($AP48+23&gt;$K$6,"",($AP48+23)))</f>
        <v/>
      </c>
      <c r="AA48" s="14" t="str">
        <f>IF($AP48+24&lt;$D$6,"",IF($AP48+24&gt;$K$6,"",($AP48+24)))</f>
        <v/>
      </c>
      <c r="AB48" s="14" t="str">
        <f>IF($AP48+25&lt;$D$6,"",IF($AP48+25&gt;$K$6,"",($AP48+25)))</f>
        <v/>
      </c>
      <c r="AC48" s="14" t="str">
        <f>IF($AP48+26&lt;$D$6,"",IF($AP48+26&gt;$K$6,"",($AP48+26)))</f>
        <v/>
      </c>
      <c r="AD48" s="14" t="str">
        <f>IF($AP48+27&lt;$D$6,"",IF($AP48+27&gt;$K$6,"",($AP48+27)))</f>
        <v/>
      </c>
      <c r="AE48" s="14" t="str">
        <f>IF($AP48+28="","",IF(DAY($AP48+28)&lt;4,"",IF($AP48+28&lt;$D$6,"",IF($AP48+28&gt;$K$6,"",($AP48+28)))))</f>
        <v/>
      </c>
      <c r="AF48" s="14" t="str">
        <f>IF($AP48+29="","",IF(DAY($AP48+29)&lt;4,"",IF($AP48+29&lt;$D$6,"",IF($AP48+29&gt;$K$6,"",($AP48+29)))))</f>
        <v/>
      </c>
      <c r="AG48" s="14" t="str">
        <f>IF($AP48+30="","",IF(DAY($AP48+30)&lt;4,"",IF($AP48+30&lt;$D$6,"",IF($AP48+30&gt;$K$6,"",($AP48+30)))))</f>
        <v/>
      </c>
      <c r="AH48" s="120" t="s">
        <v>5</v>
      </c>
      <c r="AI48" s="122" t="s">
        <v>46</v>
      </c>
      <c r="AJ48" s="124" t="s">
        <v>5</v>
      </c>
      <c r="AK48" s="125" t="s">
        <v>46</v>
      </c>
      <c r="AP48" s="26">
        <f>DATE(AP45,AP46,AP47)</f>
        <v>47119</v>
      </c>
    </row>
    <row r="49" spans="2:42" ht="28.5" customHeight="1" x14ac:dyDescent="0.15">
      <c r="B49" s="126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21"/>
      <c r="AI49" s="123"/>
      <c r="AJ49" s="124"/>
      <c r="AK49" s="125"/>
    </row>
    <row r="50" spans="2:42" s="20" customFormat="1" ht="28.5" customHeight="1" thickBot="1" x14ac:dyDescent="0.2">
      <c r="B50" s="127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21"/>
      <c r="AI50" s="123"/>
      <c r="AJ50" s="124"/>
      <c r="AK50" s="12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128" t="str">
        <f>IF(AH51=0,"",AH52/AH51)</f>
        <v/>
      </c>
      <c r="AJ51" s="73">
        <f>AJ42+AH51</f>
        <v>0</v>
      </c>
      <c r="AK51" s="130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129"/>
      <c r="AJ52" s="25">
        <f>AJ43+AH52</f>
        <v>0</v>
      </c>
      <c r="AK52" s="131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1" t="str">
        <f>IF(AP57&gt;$K$6,"",YEAR(AP57))</f>
        <v/>
      </c>
      <c r="R54" s="91"/>
      <c r="S54" s="91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5" t="s">
        <v>7</v>
      </c>
      <c r="AI54" s="106"/>
      <c r="AJ54" s="111" t="s">
        <v>6</v>
      </c>
      <c r="AK54" s="112"/>
      <c r="AO54" s="26">
        <f>AP48+31</f>
        <v>47150</v>
      </c>
      <c r="AP54" s="2">
        <f>YEAR(AO54)</f>
        <v>2029</v>
      </c>
    </row>
    <row r="55" spans="2:42" ht="13.5" customHeight="1" x14ac:dyDescent="0.15">
      <c r="B55" s="35" t="s">
        <v>0</v>
      </c>
      <c r="C55" s="117" t="str">
        <f>IF(AP57&gt;$K$6,"",MONTH(AP57))</f>
        <v/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9"/>
      <c r="AH55" s="107"/>
      <c r="AI55" s="108"/>
      <c r="AJ55" s="113"/>
      <c r="AK55" s="114"/>
      <c r="AP55" s="2">
        <f>MONTH(AO54)</f>
        <v>2</v>
      </c>
    </row>
    <row r="56" spans="2:42" x14ac:dyDescent="0.15">
      <c r="B56" s="36" t="s">
        <v>1</v>
      </c>
      <c r="C56" s="32" t="str">
        <f>IF($AP57&lt;$D$6,"",IF($AP57&gt;$K$6,"",($AP57)))</f>
        <v/>
      </c>
      <c r="D56" s="32" t="str">
        <f>IF($AP57+1&lt;$D$6,"",IF($AP57+1&gt;$K$6,"",($AP57+1)))</f>
        <v/>
      </c>
      <c r="E56" s="32" t="str">
        <f>IF($AP57+2&lt;$D$6,"",IF($AP57+2&gt;$K$6,"",($AP57+2)))</f>
        <v/>
      </c>
      <c r="F56" s="32" t="str">
        <f>IF($AP57+3&lt;$D$6,"",IF($AP57+3&gt;$K$6,"",($AP57+3)))</f>
        <v/>
      </c>
      <c r="G56" s="32" t="str">
        <f>IF($AP57+4&lt;$D$6,"",IF($AP57+4&gt;$K$6,"",($AP57+4)))</f>
        <v/>
      </c>
      <c r="H56" s="32" t="str">
        <f>IF($AP57+5&lt;$D$6,"",IF($AP57+5&gt;$K$6,"",($AP57+5)))</f>
        <v/>
      </c>
      <c r="I56" s="32" t="str">
        <f>IF($AP57+6&lt;$D$6,"",IF($AP57+6&gt;$K$6,"",($AP57+6)))</f>
        <v/>
      </c>
      <c r="J56" s="32" t="str">
        <f>IF($AP57+7&lt;$D$6,"",IF($AP57+7&gt;$K$6,"",($AP57+7)))</f>
        <v/>
      </c>
      <c r="K56" s="32" t="str">
        <f>IF($AP57+8&lt;$D$6,"",IF($AP57+8&gt;$K$6,"",($AP57+8)))</f>
        <v/>
      </c>
      <c r="L56" s="32" t="str">
        <f>IF($AP57+9&lt;$D$6,"",IF($AP57+9&gt;$K$6,"",($AP57+9)))</f>
        <v/>
      </c>
      <c r="M56" s="32" t="str">
        <f>IF($AP57+10&lt;$D$6,"",IF($AP57+10&gt;$K$6,"",($AP57+10)))</f>
        <v/>
      </c>
      <c r="N56" s="32" t="str">
        <f>IF($AP57+11&lt;$D$6,"",IF($AP57+11&gt;$K$6,"",($AP57+11)))</f>
        <v/>
      </c>
      <c r="O56" s="32" t="str">
        <f>IF($AP57+12&lt;$D$6,"",IF($AP57+12&gt;$K$6,"",($AP57+12)))</f>
        <v/>
      </c>
      <c r="P56" s="32" t="str">
        <f>IF($AP57+13&lt;$D$6,"",IF($AP57+13&gt;$K$6,"",($AP57+13)))</f>
        <v/>
      </c>
      <c r="Q56" s="32" t="str">
        <f>IF($AP57+14&lt;$D$6,"",IF($AP57+14&gt;$K$6,"",($AP57+14)))</f>
        <v/>
      </c>
      <c r="R56" s="32" t="str">
        <f>IF($AP57+15&lt;$D$6,"",IF($AP57+15&gt;$K$6,"",($AP57+15)))</f>
        <v/>
      </c>
      <c r="S56" s="32" t="str">
        <f>IF($AP57+16&lt;$D$6,"",IF($AP57+16&gt;$K$6,"",($AP57+16)))</f>
        <v/>
      </c>
      <c r="T56" s="32" t="str">
        <f>IF($AP57+17&lt;$D$6,"",IF($AP57+17&gt;$K$6,"",($AP57+17)))</f>
        <v/>
      </c>
      <c r="U56" s="32" t="str">
        <f>IF($AP57+18&lt;$D$6,"",IF($AP57+18&gt;$K$6,"",($AP57+18)))</f>
        <v/>
      </c>
      <c r="V56" s="32" t="str">
        <f>IF($AP57+19&lt;$D$6,"",IF($AP57+19&gt;$K$6,"",($AP57+19)))</f>
        <v/>
      </c>
      <c r="W56" s="32" t="str">
        <f>IF($AP57+20&lt;$D$6,"",IF($AP57+20&gt;$K$6,"",($AP57+20)))</f>
        <v/>
      </c>
      <c r="X56" s="32" t="str">
        <f>IF($AP57+21&lt;$D$6,"",IF($AP57+21&gt;$K$6,"",($AP57+21)))</f>
        <v/>
      </c>
      <c r="Y56" s="32" t="str">
        <f>IF($AP57+22&lt;$D$6,"",IF($AP57+22&gt;$K$6,"",($AP57+22)))</f>
        <v/>
      </c>
      <c r="Z56" s="32" t="str">
        <f>IF($AP57+23&lt;$D$6,"",IF($AP57+23&gt;$K$6,"",($AP57+23)))</f>
        <v/>
      </c>
      <c r="AA56" s="32" t="str">
        <f>IF($AP57+24&lt;$D$6,"",IF($AP57+24&gt;$K$6,"",($AP57+24)))</f>
        <v/>
      </c>
      <c r="AB56" s="32" t="str">
        <f>IF($AP57+25&lt;$D$6,"",IF($AP57+25&gt;$K$6,"",($AP57+25)))</f>
        <v/>
      </c>
      <c r="AC56" s="32" t="str">
        <f>IF($AP57+26&lt;$D$6,"",IF($AP57+26&gt;$K$6,"",($AP57+26)))</f>
        <v/>
      </c>
      <c r="AD56" s="32" t="str">
        <f>IF($AP57+27&lt;$D$6,"",IF($AP57+27&gt;$K$6,"",($AP57+27)))</f>
        <v/>
      </c>
      <c r="AE56" s="32" t="str">
        <f>IF($AP57+28="","",IF(DAY($AP57+28)&lt;4,"",IF($AP57+28&lt;$D$6,"",IF($AP57+28&gt;$K$6,"",($AP57+28)))))</f>
        <v/>
      </c>
      <c r="AF56" s="32" t="str">
        <f>IF($AP57+29="","",IF(DAY($AP57+29)&lt;4,"",IF($AP57+29&lt;$D$6,"",IF($AP57+29&gt;$K$6,"",($AP57+29)))))</f>
        <v/>
      </c>
      <c r="AG56" s="32" t="str">
        <f>IF($AP57+30="","",IF(DAY($AP57+30)&lt;4,"",IF($AP57+30&lt;$D$6,"",IF($AP57+30&gt;$K$6,"",($AP57+30)))))</f>
        <v/>
      </c>
      <c r="AH56" s="109"/>
      <c r="AI56" s="110"/>
      <c r="AJ56" s="115"/>
      <c r="AK56" s="116"/>
      <c r="AP56" s="2">
        <v>1</v>
      </c>
    </row>
    <row r="57" spans="2:42" ht="13.5" customHeight="1" x14ac:dyDescent="0.15">
      <c r="B57" s="36" t="s">
        <v>3</v>
      </c>
      <c r="C57" s="14" t="str">
        <f>IF($AP57&lt;$D$6,"",IF($AP57&gt;$K$6,"",($AP57)))</f>
        <v/>
      </c>
      <c r="D57" s="14" t="str">
        <f>IF($AP57+1&lt;$D$6,"",IF($AP57+1&gt;$K$6,"",($AP57+1)))</f>
        <v/>
      </c>
      <c r="E57" s="14" t="str">
        <f>IF($AP57+2&lt;$D$6,"",IF($AP57+2&gt;$K$6,"",($AP57+2)))</f>
        <v/>
      </c>
      <c r="F57" s="14" t="str">
        <f>IF($AP57+3&lt;$D$6,"",IF($AP57+3&gt;$K$6,"",($AP57+3)))</f>
        <v/>
      </c>
      <c r="G57" s="14" t="str">
        <f>IF($AP57+4&lt;$D$6,"",IF($AP57+4&gt;$K$6,"",($AP57+4)))</f>
        <v/>
      </c>
      <c r="H57" s="14" t="str">
        <f>IF($AP57+5&lt;$D$6,"",IF($AP57+5&gt;$K$6,"",($AP57+5)))</f>
        <v/>
      </c>
      <c r="I57" s="14" t="str">
        <f>IF($AP57+6&lt;$D$6,"",IF($AP57+6&gt;$K$6,"",($AP57+6)))</f>
        <v/>
      </c>
      <c r="J57" s="14" t="str">
        <f>IF($AP57+7&lt;$D$6,"",IF($AP57+7&gt;$K$6,"",($AP57+7)))</f>
        <v/>
      </c>
      <c r="K57" s="14" t="str">
        <f>IF($AP57+8&lt;$D$6,"",IF($AP57+8&gt;$K$6,"",($AP57+8)))</f>
        <v/>
      </c>
      <c r="L57" s="14" t="str">
        <f>IF($AP57+9&lt;$D$6,"",IF($AP57+9&gt;$K$6,"",($AP57+9)))</f>
        <v/>
      </c>
      <c r="M57" s="14" t="str">
        <f>IF($AP57+10&lt;$D$6,"",IF($AP57+10&gt;$K$6,"",($AP57+10)))</f>
        <v/>
      </c>
      <c r="N57" s="14" t="str">
        <f>IF($AP57+11&lt;$D$6,"",IF($AP57+11&gt;$K$6,"",($AP57+11)))</f>
        <v/>
      </c>
      <c r="O57" s="14" t="str">
        <f>IF($AP57+12&lt;$D$6,"",IF($AP57+12&gt;$K$6,"",($AP57+12)))</f>
        <v/>
      </c>
      <c r="P57" s="14" t="str">
        <f>IF($AP57+13&lt;$D$6,"",IF($AP57+13&gt;$K$6,"",($AP57+13)))</f>
        <v/>
      </c>
      <c r="Q57" s="14" t="str">
        <f>IF($AP57+14&lt;$D$6,"",IF($AP57+14&gt;$K$6,"",($AP57+14)))</f>
        <v/>
      </c>
      <c r="R57" s="14" t="str">
        <f>IF($AP57+15&lt;$D$6,"",IF($AP57+15&gt;$K$6,"",($AP57+15)))</f>
        <v/>
      </c>
      <c r="S57" s="14" t="str">
        <f>IF($AP57+16&lt;$D$6,"",IF($AP57+16&gt;$K$6,"",($AP57+16)))</f>
        <v/>
      </c>
      <c r="T57" s="14" t="str">
        <f>IF($AP57+17&lt;$D$6,"",IF($AP57+17&gt;$K$6,"",($AP57+17)))</f>
        <v/>
      </c>
      <c r="U57" s="14" t="str">
        <f>IF($AP57+18&lt;$D$6,"",IF($AP57+18&gt;$K$6,"",($AP57+18)))</f>
        <v/>
      </c>
      <c r="V57" s="14" t="str">
        <f>IF($AP57+19&lt;$D$6,"",IF($AP57+19&gt;$K$6,"",($AP57+19)))</f>
        <v/>
      </c>
      <c r="W57" s="14" t="str">
        <f>IF($AP57+20&lt;$D$6,"",IF($AP57+20&gt;$K$6,"",($AP57+20)))</f>
        <v/>
      </c>
      <c r="X57" s="14" t="str">
        <f>IF($AP57+21&lt;$D$6,"",IF($AP57+21&gt;$K$6,"",($AP57+21)))</f>
        <v/>
      </c>
      <c r="Y57" s="14" t="str">
        <f>IF($AP57+22&lt;$D$6,"",IF($AP57+22&gt;$K$6,"",($AP57+22)))</f>
        <v/>
      </c>
      <c r="Z57" s="14" t="str">
        <f>IF($AP57+23&lt;$D$6,"",IF($AP57+23&gt;$K$6,"",($AP57+23)))</f>
        <v/>
      </c>
      <c r="AA57" s="14" t="str">
        <f>IF($AP57+24&lt;$D$6,"",IF($AP57+24&gt;$K$6,"",($AP57+24)))</f>
        <v/>
      </c>
      <c r="AB57" s="14" t="str">
        <f>IF($AP57+25&lt;$D$6,"",IF($AP57+25&gt;$K$6,"",($AP57+25)))</f>
        <v/>
      </c>
      <c r="AC57" s="14" t="str">
        <f>IF($AP57+26&lt;$D$6,"",IF($AP57+26&gt;$K$6,"",($AP57+26)))</f>
        <v/>
      </c>
      <c r="AD57" s="14" t="str">
        <f>IF($AP57+27&lt;$D$6,"",IF($AP57+27&gt;$K$6,"",($AP57+27)))</f>
        <v/>
      </c>
      <c r="AE57" s="14" t="str">
        <f>IF($AP57+28="","",IF(DAY($AP57+28)&lt;4,"",IF($AP57+28&lt;$D$6,"",IF($AP57+28&gt;$K$6,"",($AP57+28)))))</f>
        <v/>
      </c>
      <c r="AF57" s="14" t="str">
        <f>IF($AP57+29="","",IF(DAY($AP57+29)&lt;4,"",IF($AP57+29&lt;$D$6,"",IF($AP57+29&gt;$K$6,"",($AP57+29)))))</f>
        <v/>
      </c>
      <c r="AG57" s="14" t="str">
        <f>IF($AP57+30="","",IF(DAY($AP57+30)&lt;4,"",IF($AP57+30&lt;$D$6,"",IF($AP57+30&gt;$K$6,"",($AP57+30)))))</f>
        <v/>
      </c>
      <c r="AH57" s="120" t="s">
        <v>5</v>
      </c>
      <c r="AI57" s="122" t="s">
        <v>46</v>
      </c>
      <c r="AJ57" s="124" t="s">
        <v>5</v>
      </c>
      <c r="AK57" s="125" t="s">
        <v>46</v>
      </c>
      <c r="AP57" s="26">
        <f>DATE(AP54,AP55,AP56)</f>
        <v>47150</v>
      </c>
    </row>
    <row r="58" spans="2:42" ht="28.5" customHeight="1" x14ac:dyDescent="0.15">
      <c r="B58" s="126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21"/>
      <c r="AI58" s="123"/>
      <c r="AJ58" s="124"/>
      <c r="AK58" s="125"/>
    </row>
    <row r="59" spans="2:42" s="20" customFormat="1" ht="28.5" customHeight="1" thickBot="1" x14ac:dyDescent="0.2">
      <c r="B59" s="127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21"/>
      <c r="AI59" s="123"/>
      <c r="AJ59" s="124"/>
      <c r="AK59" s="12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128" t="str">
        <f>IF(AH60=0,"",AH61/AH60)</f>
        <v/>
      </c>
      <c r="AJ60" s="73">
        <f>AJ51+AH60</f>
        <v>0</v>
      </c>
      <c r="AK60" s="130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129"/>
      <c r="AJ61" s="25">
        <f>AJ52+AH61</f>
        <v>0</v>
      </c>
      <c r="AK61" s="131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91" t="str">
        <f>IF(AP66&gt;$K$6,"",YEAR(AP66))</f>
        <v/>
      </c>
      <c r="R63" s="91"/>
      <c r="S63" s="91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5" t="s">
        <v>7</v>
      </c>
      <c r="AI63" s="106"/>
      <c r="AJ63" s="111" t="s">
        <v>6</v>
      </c>
      <c r="AK63" s="112"/>
      <c r="AO63" s="26">
        <f>AP57+31</f>
        <v>47181</v>
      </c>
      <c r="AP63" s="2">
        <f>YEAR(AO63)</f>
        <v>2029</v>
      </c>
    </row>
    <row r="64" spans="2:42" ht="13.5" customHeight="1" x14ac:dyDescent="0.15">
      <c r="B64" s="35" t="s">
        <v>0</v>
      </c>
      <c r="C64" s="117" t="str">
        <f>IF(AP66&gt;$K$6,"",MONTH(AP66))</f>
        <v/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9"/>
      <c r="AH64" s="107"/>
      <c r="AI64" s="108"/>
      <c r="AJ64" s="113"/>
      <c r="AK64" s="114"/>
      <c r="AP64" s="2">
        <f>MONTH(AO63)</f>
        <v>3</v>
      </c>
    </row>
    <row r="65" spans="2:42" x14ac:dyDescent="0.15">
      <c r="B65" s="36" t="s">
        <v>1</v>
      </c>
      <c r="C65" s="32" t="str">
        <f>IF($AP66&lt;$D$6,"",IF($AP66&gt;$K$6,"",($AP66)))</f>
        <v/>
      </c>
      <c r="D65" s="32" t="str">
        <f>IF($AP66+1&lt;$D$6,"",IF($AP66+1&gt;$K$6,"",($AP66+1)))</f>
        <v/>
      </c>
      <c r="E65" s="32" t="str">
        <f>IF($AP66+2&lt;$D$6,"",IF($AP66+2&gt;$K$6,"",($AP66+2)))</f>
        <v/>
      </c>
      <c r="F65" s="32" t="str">
        <f>IF($AP66+3&lt;$D$6,"",IF($AP66+3&gt;$K$6,"",($AP66+3)))</f>
        <v/>
      </c>
      <c r="G65" s="32" t="str">
        <f>IF($AP66+4&lt;$D$6,"",IF($AP66+4&gt;$K$6,"",($AP66+4)))</f>
        <v/>
      </c>
      <c r="H65" s="32" t="str">
        <f>IF($AP66+5&lt;$D$6,"",IF($AP66+5&gt;$K$6,"",($AP66+5)))</f>
        <v/>
      </c>
      <c r="I65" s="32" t="str">
        <f>IF($AP66+6&lt;$D$6,"",IF($AP66+6&gt;$K$6,"",($AP66+6)))</f>
        <v/>
      </c>
      <c r="J65" s="32" t="str">
        <f>IF($AP66+7&lt;$D$6,"",IF($AP66+7&gt;$K$6,"",($AP66+7)))</f>
        <v/>
      </c>
      <c r="K65" s="32" t="str">
        <f>IF($AP66+8&lt;$D$6,"",IF($AP66+8&gt;$K$6,"",($AP66+8)))</f>
        <v/>
      </c>
      <c r="L65" s="32" t="str">
        <f>IF($AP66+9&lt;$D$6,"",IF($AP66+9&gt;$K$6,"",($AP66+9)))</f>
        <v/>
      </c>
      <c r="M65" s="32" t="str">
        <f>IF($AP66+10&lt;$D$6,"",IF($AP66+10&gt;$K$6,"",($AP66+10)))</f>
        <v/>
      </c>
      <c r="N65" s="32" t="str">
        <f>IF($AP66+11&lt;$D$6,"",IF($AP66+11&gt;$K$6,"",($AP66+11)))</f>
        <v/>
      </c>
      <c r="O65" s="32" t="str">
        <f>IF($AP66+12&lt;$D$6,"",IF($AP66+12&gt;$K$6,"",($AP66+12)))</f>
        <v/>
      </c>
      <c r="P65" s="32" t="str">
        <f>IF($AP66+13&lt;$D$6,"",IF($AP66+13&gt;$K$6,"",($AP66+13)))</f>
        <v/>
      </c>
      <c r="Q65" s="32" t="str">
        <f>IF($AP66+14&lt;$D$6,"",IF($AP66+14&gt;$K$6,"",($AP66+14)))</f>
        <v/>
      </c>
      <c r="R65" s="32" t="str">
        <f>IF($AP66+15&lt;$D$6,"",IF($AP66+15&gt;$K$6,"",($AP66+15)))</f>
        <v/>
      </c>
      <c r="S65" s="32" t="str">
        <f>IF($AP66+16&lt;$D$6,"",IF($AP66+16&gt;$K$6,"",($AP66+16)))</f>
        <v/>
      </c>
      <c r="T65" s="32" t="str">
        <f>IF($AP66+17&lt;$D$6,"",IF($AP66+17&gt;$K$6,"",($AP66+17)))</f>
        <v/>
      </c>
      <c r="U65" s="32" t="str">
        <f>IF($AP66+18&lt;$D$6,"",IF($AP66+18&gt;$K$6,"",($AP66+18)))</f>
        <v/>
      </c>
      <c r="V65" s="32" t="str">
        <f>IF($AP66+19&lt;$D$6,"",IF($AP66+19&gt;$K$6,"",($AP66+19)))</f>
        <v/>
      </c>
      <c r="W65" s="32" t="str">
        <f>IF($AP66+20&lt;$D$6,"",IF($AP66+20&gt;$K$6,"",($AP66+20)))</f>
        <v/>
      </c>
      <c r="X65" s="32" t="str">
        <f>IF($AP66+21&lt;$D$6,"",IF($AP66+21&gt;$K$6,"",($AP66+21)))</f>
        <v/>
      </c>
      <c r="Y65" s="32" t="str">
        <f>IF($AP66+22&lt;$D$6,"",IF($AP66+22&gt;$K$6,"",($AP66+22)))</f>
        <v/>
      </c>
      <c r="Z65" s="32" t="str">
        <f>IF($AP66+23&lt;$D$6,"",IF($AP66+23&gt;$K$6,"",($AP66+23)))</f>
        <v/>
      </c>
      <c r="AA65" s="32" t="str">
        <f>IF($AP66+24&lt;$D$6,"",IF($AP66+24&gt;$K$6,"",($AP66+24)))</f>
        <v/>
      </c>
      <c r="AB65" s="32" t="str">
        <f>IF($AP66+25&lt;$D$6,"",IF($AP66+25&gt;$K$6,"",($AP66+25)))</f>
        <v/>
      </c>
      <c r="AC65" s="32" t="str">
        <f>IF($AP66+26&lt;$D$6,"",IF($AP66+26&gt;$K$6,"",($AP66+26)))</f>
        <v/>
      </c>
      <c r="AD65" s="32" t="str">
        <f>IF($AP66+27&lt;$D$6,"",IF($AP66+27&gt;$K$6,"",($AP66+27)))</f>
        <v/>
      </c>
      <c r="AE65" s="32" t="str">
        <f>IF($AP66+28="","",IF(DAY($AP66+28)&lt;4,"",IF($AP66+28&lt;$D$6,"",IF($AP66+28&gt;$K$6,"",($AP66+28)))))</f>
        <v/>
      </c>
      <c r="AF65" s="32" t="str">
        <f>IF($AP66+29="","",IF(DAY($AP66+29)&lt;4,"",IF($AP66+29&lt;$D$6,"",IF($AP66+29&gt;$K$6,"",($AP66+29)))))</f>
        <v/>
      </c>
      <c r="AG65" s="32" t="str">
        <f>IF($AP66+30="","",IF(DAY($AP66+30)&lt;4,"",IF($AP66+30&lt;$D$6,"",IF($AP66+30&gt;$K$6,"",($AP66+30)))))</f>
        <v/>
      </c>
      <c r="AH65" s="109"/>
      <c r="AI65" s="110"/>
      <c r="AJ65" s="115"/>
      <c r="AK65" s="116"/>
      <c r="AP65" s="2">
        <v>1</v>
      </c>
    </row>
    <row r="66" spans="2:42" ht="13.5" customHeight="1" x14ac:dyDescent="0.15">
      <c r="B66" s="36" t="s">
        <v>3</v>
      </c>
      <c r="C66" s="14" t="str">
        <f>IF($AP66&lt;$D$6,"",IF($AP66&gt;$K$6,"",($AP66)))</f>
        <v/>
      </c>
      <c r="D66" s="14" t="str">
        <f>IF($AP66+1&lt;$D$6,"",IF($AP66+1&gt;$K$6,"",($AP66+1)))</f>
        <v/>
      </c>
      <c r="E66" s="14" t="str">
        <f>IF($AP66+2&lt;$D$6,"",IF($AP66+2&gt;$K$6,"",($AP66+2)))</f>
        <v/>
      </c>
      <c r="F66" s="14" t="str">
        <f>IF($AP66+3&lt;$D$6,"",IF($AP66+3&gt;$K$6,"",($AP66+3)))</f>
        <v/>
      </c>
      <c r="G66" s="14" t="str">
        <f>IF($AP66+4&lt;$D$6,"",IF($AP66+4&gt;$K$6,"",($AP66+4)))</f>
        <v/>
      </c>
      <c r="H66" s="14" t="str">
        <f>IF($AP66+5&lt;$D$6,"",IF($AP66+5&gt;$K$6,"",($AP66+5)))</f>
        <v/>
      </c>
      <c r="I66" s="14" t="str">
        <f>IF($AP66+6&lt;$D$6,"",IF($AP66+6&gt;$K$6,"",($AP66+6)))</f>
        <v/>
      </c>
      <c r="J66" s="14" t="str">
        <f>IF($AP66+7&lt;$D$6,"",IF($AP66+7&gt;$K$6,"",($AP66+7)))</f>
        <v/>
      </c>
      <c r="K66" s="14" t="str">
        <f>IF($AP66+8&lt;$D$6,"",IF($AP66+8&gt;$K$6,"",($AP66+8)))</f>
        <v/>
      </c>
      <c r="L66" s="14" t="str">
        <f>IF($AP66+9&lt;$D$6,"",IF($AP66+9&gt;$K$6,"",($AP66+9)))</f>
        <v/>
      </c>
      <c r="M66" s="14" t="str">
        <f>IF($AP66+10&lt;$D$6,"",IF($AP66+10&gt;$K$6,"",($AP66+10)))</f>
        <v/>
      </c>
      <c r="N66" s="14" t="str">
        <f>IF($AP66+11&lt;$D$6,"",IF($AP66+11&gt;$K$6,"",($AP66+11)))</f>
        <v/>
      </c>
      <c r="O66" s="14" t="str">
        <f>IF($AP66+12&lt;$D$6,"",IF($AP66+12&gt;$K$6,"",($AP66+12)))</f>
        <v/>
      </c>
      <c r="P66" s="14" t="str">
        <f>IF($AP66+13&lt;$D$6,"",IF($AP66+13&gt;$K$6,"",($AP66+13)))</f>
        <v/>
      </c>
      <c r="Q66" s="14" t="str">
        <f>IF($AP66+14&lt;$D$6,"",IF($AP66+14&gt;$K$6,"",($AP66+14)))</f>
        <v/>
      </c>
      <c r="R66" s="14" t="str">
        <f>IF($AP66+15&lt;$D$6,"",IF($AP66+15&gt;$K$6,"",($AP66+15)))</f>
        <v/>
      </c>
      <c r="S66" s="14" t="str">
        <f>IF($AP66+16&lt;$D$6,"",IF($AP66+16&gt;$K$6,"",($AP66+16)))</f>
        <v/>
      </c>
      <c r="T66" s="14" t="str">
        <f>IF($AP66+17&lt;$D$6,"",IF($AP66+17&gt;$K$6,"",($AP66+17)))</f>
        <v/>
      </c>
      <c r="U66" s="14" t="str">
        <f>IF($AP66+18&lt;$D$6,"",IF($AP66+18&gt;$K$6,"",($AP66+18)))</f>
        <v/>
      </c>
      <c r="V66" s="14" t="str">
        <f>IF($AP66+19&lt;$D$6,"",IF($AP66+19&gt;$K$6,"",($AP66+19)))</f>
        <v/>
      </c>
      <c r="W66" s="14" t="str">
        <f>IF($AP66+20&lt;$D$6,"",IF($AP66+20&gt;$K$6,"",($AP66+20)))</f>
        <v/>
      </c>
      <c r="X66" s="14" t="str">
        <f>IF($AP66+21&lt;$D$6,"",IF($AP66+21&gt;$K$6,"",($AP66+21)))</f>
        <v/>
      </c>
      <c r="Y66" s="14" t="str">
        <f>IF($AP66+22&lt;$D$6,"",IF($AP66+22&gt;$K$6,"",($AP66+22)))</f>
        <v/>
      </c>
      <c r="Z66" s="14" t="str">
        <f>IF($AP66+23&lt;$D$6,"",IF($AP66+23&gt;$K$6,"",($AP66+23)))</f>
        <v/>
      </c>
      <c r="AA66" s="14" t="str">
        <f>IF($AP66+24&lt;$D$6,"",IF($AP66+24&gt;$K$6,"",($AP66+24)))</f>
        <v/>
      </c>
      <c r="AB66" s="14" t="str">
        <f>IF($AP66+25&lt;$D$6,"",IF($AP66+25&gt;$K$6,"",($AP66+25)))</f>
        <v/>
      </c>
      <c r="AC66" s="14" t="str">
        <f>IF($AP66+26&lt;$D$6,"",IF($AP66+26&gt;$K$6,"",($AP66+26)))</f>
        <v/>
      </c>
      <c r="AD66" s="14" t="str">
        <f>IF($AP66+27&lt;$D$6,"",IF($AP66+27&gt;$K$6,"",($AP66+27)))</f>
        <v/>
      </c>
      <c r="AE66" s="14" t="str">
        <f>IF($AP66+28="","",IF(DAY($AP66+28)&lt;4,"",IF($AP66+28&lt;$D$6,"",IF($AP66+28&gt;$K$6,"",($AP66+28)))))</f>
        <v/>
      </c>
      <c r="AF66" s="14" t="str">
        <f>IF($AP66+29="","",IF(DAY($AP66+29)&lt;4,"",IF($AP66+29&lt;$D$6,"",IF($AP66+29&gt;$K$6,"",($AP66+29)))))</f>
        <v/>
      </c>
      <c r="AG66" s="14" t="str">
        <f>IF($AP66+30="","",IF(DAY($AP66+30)&lt;4,"",IF($AP66+30&lt;$D$6,"",IF($AP66+30&gt;$K$6,"",($AP66+30)))))</f>
        <v/>
      </c>
      <c r="AH66" s="120" t="s">
        <v>5</v>
      </c>
      <c r="AI66" s="122" t="s">
        <v>46</v>
      </c>
      <c r="AJ66" s="124" t="s">
        <v>5</v>
      </c>
      <c r="AK66" s="125" t="s">
        <v>46</v>
      </c>
      <c r="AP66" s="26">
        <f>DATE(AP63,AP64,AP65)</f>
        <v>47178</v>
      </c>
    </row>
    <row r="67" spans="2:42" ht="28.5" customHeight="1" x14ac:dyDescent="0.15">
      <c r="B67" s="126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21"/>
      <c r="AI67" s="123"/>
      <c r="AJ67" s="124"/>
      <c r="AK67" s="125"/>
    </row>
    <row r="68" spans="2:42" s="20" customFormat="1" ht="28.5" customHeight="1" thickBot="1" x14ac:dyDescent="0.2">
      <c r="B68" s="127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21"/>
      <c r="AI68" s="123"/>
      <c r="AJ68" s="124"/>
      <c r="AK68" s="12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128" t="str">
        <f>IF(AH69=0,"",AH70/AH69)</f>
        <v/>
      </c>
      <c r="AJ69" s="73">
        <f>AJ60+AH69</f>
        <v>0</v>
      </c>
      <c r="AK69" s="130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129"/>
      <c r="AJ70" s="25">
        <f>AJ61+AH70</f>
        <v>0</v>
      </c>
      <c r="AK70" s="131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91" t="str">
        <f>IF(AP75&gt;$K$6,"",YEAR(AP75))</f>
        <v/>
      </c>
      <c r="R72" s="91"/>
      <c r="S72" s="91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5" t="s">
        <v>7</v>
      </c>
      <c r="AI72" s="106"/>
      <c r="AJ72" s="111" t="s">
        <v>6</v>
      </c>
      <c r="AK72" s="112"/>
      <c r="AO72" s="26">
        <f>AP66+31</f>
        <v>47209</v>
      </c>
      <c r="AP72" s="2">
        <f>YEAR(AO72)</f>
        <v>2029</v>
      </c>
    </row>
    <row r="73" spans="2:42" x14ac:dyDescent="0.15">
      <c r="B73" s="35" t="s">
        <v>0</v>
      </c>
      <c r="C73" s="117" t="str">
        <f>IF(AP75&gt;$K$6,"",MONTH(AP75))</f>
        <v/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  <c r="AH73" s="107"/>
      <c r="AI73" s="108"/>
      <c r="AJ73" s="113"/>
      <c r="AK73" s="114"/>
      <c r="AP73" s="2">
        <f>MONTH(AO72)</f>
        <v>4</v>
      </c>
    </row>
    <row r="74" spans="2:42" x14ac:dyDescent="0.15">
      <c r="B74" s="36" t="s">
        <v>1</v>
      </c>
      <c r="C74" s="32" t="str">
        <f>IF($AP75&lt;$D$6,"",IF($AP75&gt;$K$6,"",($AP75)))</f>
        <v/>
      </c>
      <c r="D74" s="32" t="str">
        <f>IF($AP75+1&lt;$D$6,"",IF($AP75+1&gt;$K$6,"",($AP75+1)))</f>
        <v/>
      </c>
      <c r="E74" s="32" t="str">
        <f>IF($AP75+2&lt;$D$6,"",IF($AP75+2&gt;$K$6,"",($AP75+2)))</f>
        <v/>
      </c>
      <c r="F74" s="32" t="str">
        <f>IF($AP75+3&lt;$D$6,"",IF($AP75+3&gt;$K$6,"",($AP75+3)))</f>
        <v/>
      </c>
      <c r="G74" s="32" t="str">
        <f>IF($AP75+4&lt;$D$6,"",IF($AP75+4&gt;$K$6,"",($AP75+4)))</f>
        <v/>
      </c>
      <c r="H74" s="32" t="str">
        <f>IF($AP75+5&lt;$D$6,"",IF($AP75+5&gt;$K$6,"",($AP75+5)))</f>
        <v/>
      </c>
      <c r="I74" s="32" t="str">
        <f>IF($AP75+6&lt;$D$6,"",IF($AP75+6&gt;$K$6,"",($AP75+6)))</f>
        <v/>
      </c>
      <c r="J74" s="32" t="str">
        <f>IF($AP75+7&lt;$D$6,"",IF($AP75+7&gt;$K$6,"",($AP75+7)))</f>
        <v/>
      </c>
      <c r="K74" s="32" t="str">
        <f>IF($AP75+8&lt;$D$6,"",IF($AP75+8&gt;$K$6,"",($AP75+8)))</f>
        <v/>
      </c>
      <c r="L74" s="32" t="str">
        <f>IF($AP75+9&lt;$D$6,"",IF($AP75+9&gt;$K$6,"",($AP75+9)))</f>
        <v/>
      </c>
      <c r="M74" s="32" t="str">
        <f>IF($AP75+10&lt;$D$6,"",IF($AP75+10&gt;$K$6,"",($AP75+10)))</f>
        <v/>
      </c>
      <c r="N74" s="32" t="str">
        <f>IF($AP75+11&lt;$D$6,"",IF($AP75+11&gt;$K$6,"",($AP75+11)))</f>
        <v/>
      </c>
      <c r="O74" s="32" t="str">
        <f>IF($AP75+12&lt;$D$6,"",IF($AP75+12&gt;$K$6,"",($AP75+12)))</f>
        <v/>
      </c>
      <c r="P74" s="32" t="str">
        <f>IF($AP75+13&lt;$D$6,"",IF($AP75+13&gt;$K$6,"",($AP75+13)))</f>
        <v/>
      </c>
      <c r="Q74" s="32" t="str">
        <f>IF($AP75+14&lt;$D$6,"",IF($AP75+14&gt;$K$6,"",($AP75+14)))</f>
        <v/>
      </c>
      <c r="R74" s="32" t="str">
        <f>IF($AP75+15&lt;$D$6,"",IF($AP75+15&gt;$K$6,"",($AP75+15)))</f>
        <v/>
      </c>
      <c r="S74" s="32" t="str">
        <f>IF($AP75+16&lt;$D$6,"",IF($AP75+16&gt;$K$6,"",($AP75+16)))</f>
        <v/>
      </c>
      <c r="T74" s="32" t="str">
        <f>IF($AP75+17&lt;$D$6,"",IF($AP75+17&gt;$K$6,"",($AP75+17)))</f>
        <v/>
      </c>
      <c r="U74" s="32" t="str">
        <f>IF($AP75+18&lt;$D$6,"",IF($AP75+18&gt;$K$6,"",($AP75+18)))</f>
        <v/>
      </c>
      <c r="V74" s="32" t="str">
        <f>IF($AP75+19&lt;$D$6,"",IF($AP75+19&gt;$K$6,"",($AP75+19)))</f>
        <v/>
      </c>
      <c r="W74" s="32" t="str">
        <f>IF($AP75+20&lt;$D$6,"",IF($AP75+20&gt;$K$6,"",($AP75+20)))</f>
        <v/>
      </c>
      <c r="X74" s="32" t="str">
        <f>IF($AP75+21&lt;$D$6,"",IF($AP75+21&gt;$K$6,"",($AP75+21)))</f>
        <v/>
      </c>
      <c r="Y74" s="32" t="str">
        <f>IF($AP75+22&lt;$D$6,"",IF($AP75+22&gt;$K$6,"",($AP75+22)))</f>
        <v/>
      </c>
      <c r="Z74" s="32" t="str">
        <f>IF($AP75+23&lt;$D$6,"",IF($AP75+23&gt;$K$6,"",($AP75+23)))</f>
        <v/>
      </c>
      <c r="AA74" s="32" t="str">
        <f>IF($AP75+24&lt;$D$6,"",IF($AP75+24&gt;$K$6,"",($AP75+24)))</f>
        <v/>
      </c>
      <c r="AB74" s="32" t="str">
        <f>IF($AP75+25&lt;$D$6,"",IF($AP75+25&gt;$K$6,"",($AP75+25)))</f>
        <v/>
      </c>
      <c r="AC74" s="32" t="str">
        <f>IF($AP75+26&lt;$D$6,"",IF($AP75+26&gt;$K$6,"",($AP75+26)))</f>
        <v/>
      </c>
      <c r="AD74" s="32" t="str">
        <f>IF($AP75+27&lt;$D$6,"",IF($AP75+27&gt;$K$6,"",($AP75+27)))</f>
        <v/>
      </c>
      <c r="AE74" s="32" t="str">
        <f>IF($AP75+28="","",IF(DAY($AP75+28)&lt;4,"",IF($AP75+28&lt;$D$6,"",IF($AP75+28&gt;$K$6,"",($AP75+28)))))</f>
        <v/>
      </c>
      <c r="AF74" s="32" t="str">
        <f>IF($AP75+29="","",IF(DAY($AP75+29)&lt;4,"",IF($AP75+29&lt;$D$6,"",IF($AP75+29&gt;$K$6,"",($AP75+29)))))</f>
        <v/>
      </c>
      <c r="AG74" s="32" t="str">
        <f>IF($AP75+30="","",IF(DAY($AP75+30)&lt;4,"",IF($AP75+30&lt;$D$6,"",IF($AP75+30&gt;$K$6,"",($AP75+30)))))</f>
        <v/>
      </c>
      <c r="AH74" s="109"/>
      <c r="AI74" s="110"/>
      <c r="AJ74" s="115"/>
      <c r="AK74" s="116"/>
      <c r="AP74" s="2">
        <v>1</v>
      </c>
    </row>
    <row r="75" spans="2:42" ht="13.5" customHeight="1" x14ac:dyDescent="0.15">
      <c r="B75" s="36" t="s">
        <v>3</v>
      </c>
      <c r="C75" s="14" t="str">
        <f>IF($AP75&lt;$D$6,"",IF($AP75&gt;$K$6,"",($AP75)))</f>
        <v/>
      </c>
      <c r="D75" s="14" t="str">
        <f>IF($AP75+1&lt;$D$6,"",IF($AP75+1&gt;$K$6,"",($AP75+1)))</f>
        <v/>
      </c>
      <c r="E75" s="14" t="str">
        <f>IF($AP75+2&lt;$D$6,"",IF($AP75+2&gt;$K$6,"",($AP75+2)))</f>
        <v/>
      </c>
      <c r="F75" s="14" t="str">
        <f>IF($AP75+3&lt;$D$6,"",IF($AP75+3&gt;$K$6,"",($AP75+3)))</f>
        <v/>
      </c>
      <c r="G75" s="14" t="str">
        <f>IF($AP75+4&lt;$D$6,"",IF($AP75+4&gt;$K$6,"",($AP75+4)))</f>
        <v/>
      </c>
      <c r="H75" s="14" t="str">
        <f>IF($AP75+5&lt;$D$6,"",IF($AP75+5&gt;$K$6,"",($AP75+5)))</f>
        <v/>
      </c>
      <c r="I75" s="14" t="str">
        <f>IF($AP75+6&lt;$D$6,"",IF($AP75+6&gt;$K$6,"",($AP75+6)))</f>
        <v/>
      </c>
      <c r="J75" s="14" t="str">
        <f>IF($AP75+7&lt;$D$6,"",IF($AP75+7&gt;$K$6,"",($AP75+7)))</f>
        <v/>
      </c>
      <c r="K75" s="14" t="str">
        <f>IF($AP75+8&lt;$D$6,"",IF($AP75+8&gt;$K$6,"",($AP75+8)))</f>
        <v/>
      </c>
      <c r="L75" s="14" t="str">
        <f>IF($AP75+9&lt;$D$6,"",IF($AP75+9&gt;$K$6,"",($AP75+9)))</f>
        <v/>
      </c>
      <c r="M75" s="14" t="str">
        <f>IF($AP75+10&lt;$D$6,"",IF($AP75+10&gt;$K$6,"",($AP75+10)))</f>
        <v/>
      </c>
      <c r="N75" s="14" t="str">
        <f>IF($AP75+11&lt;$D$6,"",IF($AP75+11&gt;$K$6,"",($AP75+11)))</f>
        <v/>
      </c>
      <c r="O75" s="14" t="str">
        <f>IF($AP75+12&lt;$D$6,"",IF($AP75+12&gt;$K$6,"",($AP75+12)))</f>
        <v/>
      </c>
      <c r="P75" s="14" t="str">
        <f>IF($AP75+13&lt;$D$6,"",IF($AP75+13&gt;$K$6,"",($AP75+13)))</f>
        <v/>
      </c>
      <c r="Q75" s="14" t="str">
        <f>IF($AP75+14&lt;$D$6,"",IF($AP75+14&gt;$K$6,"",($AP75+14)))</f>
        <v/>
      </c>
      <c r="R75" s="14" t="str">
        <f>IF($AP75+15&lt;$D$6,"",IF($AP75+15&gt;$K$6,"",($AP75+15)))</f>
        <v/>
      </c>
      <c r="S75" s="14" t="str">
        <f>IF($AP75+16&lt;$D$6,"",IF($AP75+16&gt;$K$6,"",($AP75+16)))</f>
        <v/>
      </c>
      <c r="T75" s="14" t="str">
        <f>IF($AP75+17&lt;$D$6,"",IF($AP75+17&gt;$K$6,"",($AP75+17)))</f>
        <v/>
      </c>
      <c r="U75" s="14" t="str">
        <f>IF($AP75+18&lt;$D$6,"",IF($AP75+18&gt;$K$6,"",($AP75+18)))</f>
        <v/>
      </c>
      <c r="V75" s="14" t="str">
        <f>IF($AP75+19&lt;$D$6,"",IF($AP75+19&gt;$K$6,"",($AP75+19)))</f>
        <v/>
      </c>
      <c r="W75" s="14" t="str">
        <f>IF($AP75+20&lt;$D$6,"",IF($AP75+20&gt;$K$6,"",($AP75+20)))</f>
        <v/>
      </c>
      <c r="X75" s="14" t="str">
        <f>IF($AP75+21&lt;$D$6,"",IF($AP75+21&gt;$K$6,"",($AP75+21)))</f>
        <v/>
      </c>
      <c r="Y75" s="14" t="str">
        <f>IF($AP75+22&lt;$D$6,"",IF($AP75+22&gt;$K$6,"",($AP75+22)))</f>
        <v/>
      </c>
      <c r="Z75" s="14" t="str">
        <f>IF($AP75+23&lt;$D$6,"",IF($AP75+23&gt;$K$6,"",($AP75+23)))</f>
        <v/>
      </c>
      <c r="AA75" s="14" t="str">
        <f>IF($AP75+24&lt;$D$6,"",IF($AP75+24&gt;$K$6,"",($AP75+24)))</f>
        <v/>
      </c>
      <c r="AB75" s="14" t="str">
        <f>IF($AP75+25&lt;$D$6,"",IF($AP75+25&gt;$K$6,"",($AP75+25)))</f>
        <v/>
      </c>
      <c r="AC75" s="14" t="str">
        <f>IF($AP75+26&lt;$D$6,"",IF($AP75+26&gt;$K$6,"",($AP75+26)))</f>
        <v/>
      </c>
      <c r="AD75" s="14" t="str">
        <f>IF($AP75+27&lt;$D$6,"",IF($AP75+27&gt;$K$6,"",($AP75+27)))</f>
        <v/>
      </c>
      <c r="AE75" s="14" t="str">
        <f>IF($AP75+28="","",IF(DAY($AP75+28)&lt;4,"",IF($AP75+28&lt;$D$6,"",IF($AP75+28&gt;$K$6,"",($AP75+28)))))</f>
        <v/>
      </c>
      <c r="AF75" s="14" t="str">
        <f>IF($AP75+29="","",IF(DAY($AP75+29)&lt;4,"",IF($AP75+29&lt;$D$6,"",IF($AP75+29&gt;$K$6,"",($AP75+29)))))</f>
        <v/>
      </c>
      <c r="AG75" s="14" t="str">
        <f>IF($AP75+30="","",IF(DAY($AP75+30)&lt;4,"",IF($AP75+30&lt;$D$6,"",IF($AP75+30&gt;$K$6,"",($AP75+30)))))</f>
        <v/>
      </c>
      <c r="AH75" s="120" t="s">
        <v>5</v>
      </c>
      <c r="AI75" s="122" t="s">
        <v>46</v>
      </c>
      <c r="AJ75" s="124" t="s">
        <v>5</v>
      </c>
      <c r="AK75" s="125" t="s">
        <v>46</v>
      </c>
      <c r="AP75" s="26">
        <f>DATE(AP72,AP73,AP74)</f>
        <v>47209</v>
      </c>
    </row>
    <row r="76" spans="2:42" ht="28.5" customHeight="1" x14ac:dyDescent="0.15">
      <c r="B76" s="126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21"/>
      <c r="AI76" s="123"/>
      <c r="AJ76" s="124"/>
      <c r="AK76" s="125"/>
    </row>
    <row r="77" spans="2:42" s="20" customFormat="1" ht="28.5" customHeight="1" thickBot="1" x14ac:dyDescent="0.2">
      <c r="B77" s="127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21"/>
      <c r="AI77" s="123"/>
      <c r="AJ77" s="124"/>
      <c r="AK77" s="12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128" t="str">
        <f>IF(AH78=0,"",AH79/AH78)</f>
        <v/>
      </c>
      <c r="AJ78" s="73">
        <f>AJ69+AH78</f>
        <v>0</v>
      </c>
      <c r="AK78" s="130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129"/>
      <c r="AJ79" s="25">
        <f>AJ70+AH79</f>
        <v>0</v>
      </c>
      <c r="AK79" s="131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91" t="str">
        <f>IF(AP84&gt;$K$6,"",YEAR(AP84))</f>
        <v/>
      </c>
      <c r="R81" s="91"/>
      <c r="S81" s="91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5" t="s">
        <v>7</v>
      </c>
      <c r="AI81" s="106"/>
      <c r="AJ81" s="111" t="s">
        <v>6</v>
      </c>
      <c r="AK81" s="112"/>
      <c r="AO81" s="26">
        <f>AP75+31</f>
        <v>47240</v>
      </c>
      <c r="AP81" s="2">
        <f>YEAR(AO81)</f>
        <v>2029</v>
      </c>
    </row>
    <row r="82" spans="2:42" x14ac:dyDescent="0.15">
      <c r="B82" s="35" t="s">
        <v>0</v>
      </c>
      <c r="C82" s="117" t="str">
        <f>IF(AP84&gt;$K$6,"",MONTH(AP84))</f>
        <v/>
      </c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9"/>
      <c r="AH82" s="107"/>
      <c r="AI82" s="108"/>
      <c r="AJ82" s="113"/>
      <c r="AK82" s="114"/>
      <c r="AP82" s="2">
        <f>MONTH(AO81)</f>
        <v>5</v>
      </c>
    </row>
    <row r="83" spans="2:42" x14ac:dyDescent="0.15">
      <c r="B83" s="36" t="s">
        <v>1</v>
      </c>
      <c r="C83" s="32" t="str">
        <f>IF($AP84&lt;$D$6,"",IF($AP84&gt;$K$6,"",($AP84)))</f>
        <v/>
      </c>
      <c r="D83" s="32" t="str">
        <f>IF($AP84+1&lt;$D$6,"",IF($AP84+1&gt;$K$6,"",($AP84+1)))</f>
        <v/>
      </c>
      <c r="E83" s="32" t="str">
        <f>IF($AP84+2&lt;$D$6,"",IF($AP84+2&gt;$K$6,"",($AP84+2)))</f>
        <v/>
      </c>
      <c r="F83" s="32" t="str">
        <f>IF($AP84+3&lt;$D$6,"",IF($AP84+3&gt;$K$6,"",($AP84+3)))</f>
        <v/>
      </c>
      <c r="G83" s="32" t="str">
        <f>IF($AP84+4&lt;$D$6,"",IF($AP84+4&gt;$K$6,"",($AP84+4)))</f>
        <v/>
      </c>
      <c r="H83" s="32" t="str">
        <f>IF($AP84+5&lt;$D$6,"",IF($AP84+5&gt;$K$6,"",($AP84+5)))</f>
        <v/>
      </c>
      <c r="I83" s="32" t="str">
        <f>IF($AP84+6&lt;$D$6,"",IF($AP84+6&gt;$K$6,"",($AP84+6)))</f>
        <v/>
      </c>
      <c r="J83" s="32" t="str">
        <f>IF($AP84+7&lt;$D$6,"",IF($AP84+7&gt;$K$6,"",($AP84+7)))</f>
        <v/>
      </c>
      <c r="K83" s="32" t="str">
        <f>IF($AP84+8&lt;$D$6,"",IF($AP84+8&gt;$K$6,"",($AP84+8)))</f>
        <v/>
      </c>
      <c r="L83" s="32" t="str">
        <f>IF($AP84+9&lt;$D$6,"",IF($AP84+9&gt;$K$6,"",($AP84+9)))</f>
        <v/>
      </c>
      <c r="M83" s="32" t="str">
        <f>IF($AP84+10&lt;$D$6,"",IF($AP84+10&gt;$K$6,"",($AP84+10)))</f>
        <v/>
      </c>
      <c r="N83" s="32" t="str">
        <f>IF($AP84+11&lt;$D$6,"",IF($AP84+11&gt;$K$6,"",($AP84+11)))</f>
        <v/>
      </c>
      <c r="O83" s="32" t="str">
        <f>IF($AP84+12&lt;$D$6,"",IF($AP84+12&gt;$K$6,"",($AP84+12)))</f>
        <v/>
      </c>
      <c r="P83" s="32" t="str">
        <f>IF($AP84+13&lt;$D$6,"",IF($AP84+13&gt;$K$6,"",($AP84+13)))</f>
        <v/>
      </c>
      <c r="Q83" s="32" t="str">
        <f>IF($AP84+14&lt;$D$6,"",IF($AP84+14&gt;$K$6,"",($AP84+14)))</f>
        <v/>
      </c>
      <c r="R83" s="32" t="str">
        <f>IF($AP84+15&lt;$D$6,"",IF($AP84+15&gt;$K$6,"",($AP84+15)))</f>
        <v/>
      </c>
      <c r="S83" s="32" t="str">
        <f>IF($AP84+16&lt;$D$6,"",IF($AP84+16&gt;$K$6,"",($AP84+16)))</f>
        <v/>
      </c>
      <c r="T83" s="32" t="str">
        <f>IF($AP84+17&lt;$D$6,"",IF($AP84+17&gt;$K$6,"",($AP84+17)))</f>
        <v/>
      </c>
      <c r="U83" s="32" t="str">
        <f>IF($AP84+18&lt;$D$6,"",IF($AP84+18&gt;$K$6,"",($AP84+18)))</f>
        <v/>
      </c>
      <c r="V83" s="32" t="str">
        <f>IF($AP84+19&lt;$D$6,"",IF($AP84+19&gt;$K$6,"",($AP84+19)))</f>
        <v/>
      </c>
      <c r="W83" s="32" t="str">
        <f>IF($AP84+20&lt;$D$6,"",IF($AP84+20&gt;$K$6,"",($AP84+20)))</f>
        <v/>
      </c>
      <c r="X83" s="32" t="str">
        <f>IF($AP84+21&lt;$D$6,"",IF($AP84+21&gt;$K$6,"",($AP84+21)))</f>
        <v/>
      </c>
      <c r="Y83" s="32" t="str">
        <f>IF($AP84+22&lt;$D$6,"",IF($AP84+22&gt;$K$6,"",($AP84+22)))</f>
        <v/>
      </c>
      <c r="Z83" s="32" t="str">
        <f>IF($AP84+23&lt;$D$6,"",IF($AP84+23&gt;$K$6,"",($AP84+23)))</f>
        <v/>
      </c>
      <c r="AA83" s="32" t="str">
        <f>IF($AP84+24&lt;$D$6,"",IF($AP84+24&gt;$K$6,"",($AP84+24)))</f>
        <v/>
      </c>
      <c r="AB83" s="32" t="str">
        <f>IF($AP84+25&lt;$D$6,"",IF($AP84+25&gt;$K$6,"",($AP84+25)))</f>
        <v/>
      </c>
      <c r="AC83" s="32" t="str">
        <f>IF($AP84+26&lt;$D$6,"",IF($AP84+26&gt;$K$6,"",($AP84+26)))</f>
        <v/>
      </c>
      <c r="AD83" s="32" t="str">
        <f>IF($AP84+27&lt;$D$6,"",IF($AP84+27&gt;$K$6,"",($AP84+27)))</f>
        <v/>
      </c>
      <c r="AE83" s="32" t="str">
        <f>IF($AP84+28="","",IF(DAY($AP84+28)&lt;4,"",IF($AP84+28&lt;$D$6,"",IF($AP84+28&gt;$K$6,"",($AP84+28)))))</f>
        <v/>
      </c>
      <c r="AF83" s="32" t="str">
        <f>IF($AP84+29="","",IF(DAY($AP84+29)&lt;4,"",IF($AP84+29&lt;$D$6,"",IF($AP84+29&gt;$K$6,"",($AP84+29)))))</f>
        <v/>
      </c>
      <c r="AG83" s="32" t="str">
        <f>IF($AP84+30="","",IF(DAY($AP84+30)&lt;4,"",IF($AP84+30&lt;$D$6,"",IF($AP84+30&gt;$K$6,"",($AP84+30)))))</f>
        <v/>
      </c>
      <c r="AH83" s="109"/>
      <c r="AI83" s="110"/>
      <c r="AJ83" s="115"/>
      <c r="AK83" s="116"/>
      <c r="AP83" s="2">
        <v>1</v>
      </c>
    </row>
    <row r="84" spans="2:42" ht="13.5" customHeight="1" x14ac:dyDescent="0.15">
      <c r="B84" s="36" t="s">
        <v>3</v>
      </c>
      <c r="C84" s="14" t="str">
        <f>IF($AP84&lt;$D$6,"",IF($AP84&gt;$K$6,"",($AP84)))</f>
        <v/>
      </c>
      <c r="D84" s="14" t="str">
        <f>IF($AP84+1&lt;$D$6,"",IF($AP84+1&gt;$K$6,"",($AP84+1)))</f>
        <v/>
      </c>
      <c r="E84" s="14" t="str">
        <f>IF($AP84+2&lt;$D$6,"",IF($AP84+2&gt;$K$6,"",($AP84+2)))</f>
        <v/>
      </c>
      <c r="F84" s="14" t="str">
        <f>IF($AP84+3&lt;$D$6,"",IF($AP84+3&gt;$K$6,"",($AP84+3)))</f>
        <v/>
      </c>
      <c r="G84" s="14" t="str">
        <f>IF($AP84+4&lt;$D$6,"",IF($AP84+4&gt;$K$6,"",($AP84+4)))</f>
        <v/>
      </c>
      <c r="H84" s="14" t="str">
        <f>IF($AP84+5&lt;$D$6,"",IF($AP84+5&gt;$K$6,"",($AP84+5)))</f>
        <v/>
      </c>
      <c r="I84" s="14" t="str">
        <f>IF($AP84+6&lt;$D$6,"",IF($AP84+6&gt;$K$6,"",($AP84+6)))</f>
        <v/>
      </c>
      <c r="J84" s="14" t="str">
        <f>IF($AP84+7&lt;$D$6,"",IF($AP84+7&gt;$K$6,"",($AP84+7)))</f>
        <v/>
      </c>
      <c r="K84" s="14" t="str">
        <f>IF($AP84+8&lt;$D$6,"",IF($AP84+8&gt;$K$6,"",($AP84+8)))</f>
        <v/>
      </c>
      <c r="L84" s="14" t="str">
        <f>IF($AP84+9&lt;$D$6,"",IF($AP84+9&gt;$K$6,"",($AP84+9)))</f>
        <v/>
      </c>
      <c r="M84" s="14" t="str">
        <f>IF($AP84+10&lt;$D$6,"",IF($AP84+10&gt;$K$6,"",($AP84+10)))</f>
        <v/>
      </c>
      <c r="N84" s="14" t="str">
        <f>IF($AP84+11&lt;$D$6,"",IF($AP84+11&gt;$K$6,"",($AP84+11)))</f>
        <v/>
      </c>
      <c r="O84" s="14" t="str">
        <f>IF($AP84+12&lt;$D$6,"",IF($AP84+12&gt;$K$6,"",($AP84+12)))</f>
        <v/>
      </c>
      <c r="P84" s="14" t="str">
        <f>IF($AP84+13&lt;$D$6,"",IF($AP84+13&gt;$K$6,"",($AP84+13)))</f>
        <v/>
      </c>
      <c r="Q84" s="14" t="str">
        <f>IF($AP84+14&lt;$D$6,"",IF($AP84+14&gt;$K$6,"",($AP84+14)))</f>
        <v/>
      </c>
      <c r="R84" s="14" t="str">
        <f>IF($AP84+15&lt;$D$6,"",IF($AP84+15&gt;$K$6,"",($AP84+15)))</f>
        <v/>
      </c>
      <c r="S84" s="14" t="str">
        <f>IF($AP84+16&lt;$D$6,"",IF($AP84+16&gt;$K$6,"",($AP84+16)))</f>
        <v/>
      </c>
      <c r="T84" s="14" t="str">
        <f>IF($AP84+17&lt;$D$6,"",IF($AP84+17&gt;$K$6,"",($AP84+17)))</f>
        <v/>
      </c>
      <c r="U84" s="14" t="str">
        <f>IF($AP84+18&lt;$D$6,"",IF($AP84+18&gt;$K$6,"",($AP84+18)))</f>
        <v/>
      </c>
      <c r="V84" s="14" t="str">
        <f>IF($AP84+19&lt;$D$6,"",IF($AP84+19&gt;$K$6,"",($AP84+19)))</f>
        <v/>
      </c>
      <c r="W84" s="14" t="str">
        <f>IF($AP84+20&lt;$D$6,"",IF($AP84+20&gt;$K$6,"",($AP84+20)))</f>
        <v/>
      </c>
      <c r="X84" s="14" t="str">
        <f>IF($AP84+21&lt;$D$6,"",IF($AP84+21&gt;$K$6,"",($AP84+21)))</f>
        <v/>
      </c>
      <c r="Y84" s="14" t="str">
        <f>IF($AP84+22&lt;$D$6,"",IF($AP84+22&gt;$K$6,"",($AP84+22)))</f>
        <v/>
      </c>
      <c r="Z84" s="14" t="str">
        <f>IF($AP84+23&lt;$D$6,"",IF($AP84+23&gt;$K$6,"",($AP84+23)))</f>
        <v/>
      </c>
      <c r="AA84" s="14" t="str">
        <f>IF($AP84+24&lt;$D$6,"",IF($AP84+24&gt;$K$6,"",($AP84+24)))</f>
        <v/>
      </c>
      <c r="AB84" s="14" t="str">
        <f>IF($AP84+25&lt;$D$6,"",IF($AP84+25&gt;$K$6,"",($AP84+25)))</f>
        <v/>
      </c>
      <c r="AC84" s="14" t="str">
        <f>IF($AP84+26&lt;$D$6,"",IF($AP84+26&gt;$K$6,"",($AP84+26)))</f>
        <v/>
      </c>
      <c r="AD84" s="14" t="str">
        <f>IF($AP84+27&lt;$D$6,"",IF($AP84+27&gt;$K$6,"",($AP84+27)))</f>
        <v/>
      </c>
      <c r="AE84" s="14" t="str">
        <f>IF($AP84+28="","",IF(DAY($AP84+28)&lt;4,"",IF($AP84+28&lt;$D$6,"",IF($AP84+28&gt;$K$6,"",($AP84+28)))))</f>
        <v/>
      </c>
      <c r="AF84" s="14" t="str">
        <f>IF($AP84+29="","",IF(DAY($AP84+29)&lt;4,"",IF($AP84+29&lt;$D$6,"",IF($AP84+29&gt;$K$6,"",($AP84+29)))))</f>
        <v/>
      </c>
      <c r="AG84" s="14" t="str">
        <f>IF($AP84+30="","",IF(DAY($AP84+30)&lt;4,"",IF($AP84+30&lt;$D$6,"",IF($AP84+30&gt;$K$6,"",($AP84+30)))))</f>
        <v/>
      </c>
      <c r="AH84" s="120" t="s">
        <v>5</v>
      </c>
      <c r="AI84" s="122" t="s">
        <v>46</v>
      </c>
      <c r="AJ84" s="124" t="s">
        <v>5</v>
      </c>
      <c r="AK84" s="125" t="s">
        <v>46</v>
      </c>
      <c r="AP84" s="26">
        <f>DATE(AP81,AP82,AP83)</f>
        <v>47239</v>
      </c>
    </row>
    <row r="85" spans="2:42" ht="28.5" customHeight="1" x14ac:dyDescent="0.15">
      <c r="B85" s="126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21"/>
      <c r="AI85" s="123"/>
      <c r="AJ85" s="124"/>
      <c r="AK85" s="125"/>
    </row>
    <row r="86" spans="2:42" s="20" customFormat="1" ht="28.5" customHeight="1" thickBot="1" x14ac:dyDescent="0.2">
      <c r="B86" s="127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21"/>
      <c r="AI86" s="123"/>
      <c r="AJ86" s="124"/>
      <c r="AK86" s="12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128" t="str">
        <f>IF(AH87=0,"",AH88/AH87)</f>
        <v/>
      </c>
      <c r="AJ87" s="73">
        <f>AJ78+AH87</f>
        <v>0</v>
      </c>
      <c r="AK87" s="130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129"/>
      <c r="AJ88" s="25">
        <f>AJ79+AH88</f>
        <v>0</v>
      </c>
      <c r="AK88" s="131"/>
      <c r="AM88" s="33"/>
      <c r="AN88" s="33"/>
    </row>
  </sheetData>
  <mergeCells count="108"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</mergeCells>
  <phoneticPr fontId="1"/>
  <conditionalFormatting sqref="C11:AG16">
    <cfRule type="expression" dxfId="17" priority="17">
      <formula>WEEKDAY(C$11)=1</formula>
    </cfRule>
    <cfRule type="expression" dxfId="16" priority="18">
      <formula>WEEKDAY(C$11)=7</formula>
    </cfRule>
  </conditionalFormatting>
  <conditionalFormatting sqref="C20:AG25">
    <cfRule type="expression" dxfId="15" priority="15">
      <formula>WEEKDAY(C$20)=7</formula>
    </cfRule>
    <cfRule type="expression" dxfId="14" priority="16">
      <formula>WEEKDAY(C$20)=1</formula>
    </cfRule>
  </conditionalFormatting>
  <conditionalFormatting sqref="C29:AG34">
    <cfRule type="expression" dxfId="13" priority="13">
      <formula>WEEKDAY(C$29)=7</formula>
    </cfRule>
    <cfRule type="expression" dxfId="12" priority="14">
      <formula>WEEKDAY(C$29)=1</formula>
    </cfRule>
  </conditionalFormatting>
  <conditionalFormatting sqref="C38:AG43">
    <cfRule type="expression" dxfId="11" priority="11">
      <formula>WEEKDAY(C$38)=7</formula>
    </cfRule>
    <cfRule type="expression" dxfId="10" priority="12">
      <formula>WEEKDAY(C$38)=1</formula>
    </cfRule>
  </conditionalFormatting>
  <conditionalFormatting sqref="C47:AG52">
    <cfRule type="expression" dxfId="9" priority="9">
      <formula>WEEKDAY(C$47)=7</formula>
    </cfRule>
    <cfRule type="expression" dxfId="8" priority="10">
      <formula>WEEKDAY(C$47)=1</formula>
    </cfRule>
  </conditionalFormatting>
  <conditionalFormatting sqref="C56:AG61">
    <cfRule type="expression" dxfId="7" priority="7">
      <formula>WEEKDAY(C$56)=7</formula>
    </cfRule>
    <cfRule type="expression" dxfId="6" priority="8">
      <formula>WEEKDAY(C$56)=1</formula>
    </cfRule>
  </conditionalFormatting>
  <conditionalFormatting sqref="C65:AG70">
    <cfRule type="expression" dxfId="5" priority="5">
      <formula>WEEKDAY(C$65)=7</formula>
    </cfRule>
    <cfRule type="expression" dxfId="4" priority="6">
      <formula>WEEKDAY(C$65)=1</formula>
    </cfRule>
  </conditionalFormatting>
  <conditionalFormatting sqref="C74:AG79">
    <cfRule type="expression" dxfId="3" priority="3">
      <formula>WEEKDAY(C$74)=7</formula>
    </cfRule>
    <cfRule type="expression" dxfId="2" priority="4">
      <formula>WEEKDAY(C$74)=1</formula>
    </cfRule>
  </conditionalFormatting>
  <conditionalFormatting sqref="C83:AG88">
    <cfRule type="expression" dxfId="1" priority="1">
      <formula>WEEKDAY(C$74)=7</formula>
    </cfRule>
    <cfRule type="expression" dxfId="0" priority="2">
      <formula>WEEKDAY(C$74)=1</formula>
    </cfRule>
  </conditionalFormatting>
  <dataValidations count="2">
    <dataValidation type="list" allowBlank="1" showInputMessage="1" showErrorMessage="1" sqref="C69:AG70 C15:AG16 C24:AG25 C60:AG61 C51:AG52 C42:AG43 C33:AG34 C78:AG79 C87:AG88" xr:uid="{06B9735B-4C3F-4AFD-A167-2C1C8E90D410}">
      <formula1>"●,〇,×"</formula1>
    </dataValidation>
    <dataValidation type="list" allowBlank="1" showInputMessage="1" showErrorMessage="1" sqref="C68:AG68 C14:AG14 C23:AG23 C59:AG59 C32:AG32 C41:AG41 C50:AG50 C77:AG77 C86:AG86" xr:uid="{0E3F3DEE-9996-47B0-85D3-B6A93B8E6816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記入例</vt:lpstr>
      <vt:lpstr>No.1 </vt:lpstr>
      <vt:lpstr>No.2</vt:lpstr>
      <vt:lpstr>No.3</vt:lpstr>
      <vt:lpstr>No.4</vt:lpstr>
      <vt:lpstr>No.5</vt:lpstr>
      <vt:lpstr>No.6</vt:lpstr>
      <vt:lpstr>No.7</vt:lpstr>
      <vt:lpstr>'No.1 '!Print_Area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記入例!Print_Area</vt:lpstr>
      <vt:lpstr>'No.1 '!Print_Titles</vt:lpstr>
      <vt:lpstr>No.2!Print_Titles</vt:lpstr>
      <vt:lpstr>No.3!Print_Titles</vt:lpstr>
      <vt:lpstr>No.4!Print_Titles</vt:lpstr>
      <vt:lpstr>No.5!Print_Titles</vt:lpstr>
      <vt:lpstr>No.6!Print_Titles</vt:lpstr>
      <vt:lpstr>No.7!Print_Titles</vt:lpstr>
      <vt:lpstr>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中森 一洋</cp:lastModifiedBy>
  <cp:lastPrinted>2024-05-22T04:38:18Z</cp:lastPrinted>
  <dcterms:created xsi:type="dcterms:W3CDTF">2017-11-13T01:25:12Z</dcterms:created>
  <dcterms:modified xsi:type="dcterms:W3CDTF">2024-05-31T06:42:28Z</dcterms:modified>
</cp:coreProperties>
</file>